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eszerzes\Beszerzések\Új sorszámozással\311_2026_beszerz_Móricz Tornaterem épület kazánházi rekonstrukció\"/>
    </mc:Choice>
  </mc:AlternateContent>
  <xr:revisionPtr revIDLastSave="0" documentId="13_ncr:1_{F5490BF2-AA74-4A38-A8EC-A3CDDD75E0DF}" xr6:coauthVersionLast="47" xr6:coauthVersionMax="47" xr10:uidLastSave="{00000000-0000-0000-0000-000000000000}"/>
  <bookViews>
    <workbookView xWindow="-120" yWindow="-120" windowWidth="29040" windowHeight="15720" xr2:uid="{B1274133-8349-487E-B2BA-F1F2522F6DE2}"/>
  </bookViews>
  <sheets>
    <sheet name="Főösszesítő" sheetId="1" r:id="rId1"/>
    <sheet name="Munkanem összesítő" sheetId="2" r:id="rId2"/>
    <sheet name="FŰTÉS" sheetId="3" r:id="rId3"/>
    <sheet name="GÁZ" sheetId="4" r:id="rId4"/>
  </sheets>
  <definedNames>
    <definedName name="_xlnm.Print_Titles" localSheetId="2">FŰTÉS!$1:$1</definedName>
    <definedName name="_xlnm.Print_Titles" localSheetId="3">GÁZ!$1:$1</definedName>
    <definedName name="_xlnm.Print_Area" localSheetId="0">Főösszesítő!$A$1:$D$15</definedName>
    <definedName name="_xlnm.Print_Area" localSheetId="2">FŰTÉS!$A$1:$I$52</definedName>
    <definedName name="_xlnm.Print_Area" localSheetId="3">GÁZ!$A$1:$I$27</definedName>
    <definedName name="_xlnm.Print_Area" localSheetId="1">'Munkanem összesítő'!$A$1:$D$7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4" l="1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I5" i="4"/>
  <c r="H5" i="4"/>
  <c r="I4" i="4"/>
  <c r="H4" i="4"/>
  <c r="I3" i="4"/>
  <c r="H3" i="4"/>
  <c r="I2" i="4"/>
  <c r="H2" i="4"/>
  <c r="I51" i="3"/>
  <c r="H51" i="3"/>
  <c r="I50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3" i="3"/>
  <c r="H43" i="3"/>
  <c r="I42" i="3"/>
  <c r="H42" i="3"/>
  <c r="I41" i="3"/>
  <c r="H41" i="3"/>
  <c r="I40" i="3"/>
  <c r="H40" i="3"/>
  <c r="I39" i="3"/>
  <c r="H39" i="3"/>
  <c r="I38" i="3"/>
  <c r="H38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I4" i="3"/>
  <c r="H4" i="3"/>
  <c r="I3" i="3"/>
  <c r="H3" i="3"/>
  <c r="I2" i="3"/>
  <c r="H2" i="3"/>
  <c r="H27" i="4" l="1"/>
  <c r="C5" i="2" s="1"/>
  <c r="C7" i="2" s="1"/>
  <c r="C10" i="1" s="1"/>
  <c r="C11" i="1" s="1"/>
  <c r="C12" i="1" s="1"/>
  <c r="C13" i="1" s="1"/>
  <c r="I27" i="4"/>
  <c r="D5" i="2" s="1"/>
  <c r="H52" i="3"/>
  <c r="C3" i="2" s="1"/>
  <c r="I52" i="3"/>
  <c r="D3" i="2" s="1"/>
  <c r="D7" i="2"/>
  <c r="D10" i="1"/>
</calcChain>
</file>

<file path=xl/sharedStrings.xml><?xml version="1.0" encoding="utf-8"?>
<sst xmlns="http://schemas.openxmlformats.org/spreadsheetml/2006/main" count="264" uniqueCount="167">
  <si>
    <t>Épületgépészet</t>
  </si>
  <si>
    <t>Költségvetés főösszesítő</t>
  </si>
  <si>
    <t>Megnevezés</t>
  </si>
  <si>
    <t>Anyagköltség</t>
  </si>
  <si>
    <t>Díjköltség</t>
  </si>
  <si>
    <t>1 Építmény közvetlen költségei</t>
  </si>
  <si>
    <t>2.1 ÁFA vetítési alap</t>
  </si>
  <si>
    <t>2.2 ÁFA</t>
  </si>
  <si>
    <t>3 A munka ára (HUF)</t>
  </si>
  <si>
    <t>Összesen (HUF)</t>
  </si>
  <si>
    <t>A költségvetési kiírási tételek mennyiségét a kivitelezés előtt ellenőrizni szükséges. A költségvetés tájékoztató jellegű, a kiviteli terv a mérvadó. A költségvetésben szereplő tételek árazásakor az egységárban szerepeltetni kell minden tételt, amely a elvégzéséhez szükséges. A költségvetésben szereplő gyártmányok minőségi szinvonalat jelölnek.</t>
  </si>
  <si>
    <t>Móricz Tornaterem kazánház rekonstrukció</t>
  </si>
  <si>
    <t>6726 Szeged, Déryné utca 7.</t>
  </si>
  <si>
    <t>Fűtés szerelés</t>
  </si>
  <si>
    <t>Gázszerelés</t>
  </si>
  <si>
    <t>Ssz.</t>
  </si>
  <si>
    <t>Tételszám</t>
  </si>
  <si>
    <t>Tétel szövege</t>
  </si>
  <si>
    <t>Menny.</t>
  </si>
  <si>
    <t>Egység</t>
  </si>
  <si>
    <t>Anyag egységár</t>
  </si>
  <si>
    <t>Díj egységre</t>
  </si>
  <si>
    <t>Anyag összesen</t>
  </si>
  <si>
    <t>Díj összesen</t>
  </si>
  <si>
    <t>19-010-1.21.1</t>
  </si>
  <si>
    <t>Általános teendők, befejezés szakaszában, átadás - átvétel, jegyzőkönyv elkészítése</t>
  </si>
  <si>
    <t>db</t>
  </si>
  <si>
    <t>19-010-1.21.4</t>
  </si>
  <si>
    <t>Általános teendők, befejezés szakaszában, kezelő személyzet oktatása</t>
  </si>
  <si>
    <t>82-016-12.4</t>
  </si>
  <si>
    <t>Kazánház, illetve hőközpont beszabályozása, beüzemelése, hidraulikai beszabályozás, 69.781 -139.560 W teljesítmény között</t>
  </si>
  <si>
    <t>81-000-1.6</t>
  </si>
  <si>
    <t>Csővezetékek bontása, vízvezeték elzárás és nyitás, javítási munkák előtt és után</t>
  </si>
  <si>
    <t>82-000-4.2.1.1</t>
  </si>
  <si>
    <t>Gáz- és fűtésszerelési berendezési tárgyak leszerelése, fűtésszerelési berendezési tárgyak kazánok 60 kW-ig, Hőterm 41 ESB</t>
  </si>
  <si>
    <t>82-000-4.2.2.2</t>
  </si>
  <si>
    <t>Gáz- és fűtésszerelési berendezési tárgyak leszerelése, fűtésszerelési berendezési tárgyak melegvíztárolók, 201-500 liter között</t>
  </si>
  <si>
    <t>82-000-1.2.1</t>
  </si>
  <si>
    <t>Szerelvények leszerelése, menetes szerelvények, DN 50 méretig</t>
  </si>
  <si>
    <t>82-000-4.2.8</t>
  </si>
  <si>
    <t>Gáz- és fűtésszerelési berendezési tárgyak leszerelése, fűtésszerelési berendezési tárgyak szivattyú Wilo RS 30/80 R</t>
  </si>
  <si>
    <t>81-000-1.1.1</t>
  </si>
  <si>
    <t>Csővezetékek bontása, horganyzott vagy fekete acélcsövek tartószerkezetről, vagy padlócsatornából lángvágással, deponálással, DN 50 méretig</t>
  </si>
  <si>
    <t>m</t>
  </si>
  <si>
    <t>80-000-6.2</t>
  </si>
  <si>
    <t>Kőzetgyapot lamell bontása, öntapadós, NÁ 108 mm csőátmérőig</t>
  </si>
  <si>
    <t>83-000-2.1</t>
  </si>
  <si>
    <t>Gépek, berendezések bontása, 500 kg/db alatti súly esetén, vészventilátor elbontása a külső fali rács nélkül</t>
  </si>
  <si>
    <t>54-016-8.1</t>
  </si>
  <si>
    <t>Csővezetékek tisztítása mosatással, leengedése, feltöltése, többszöri átmosatása, DN 200 méretig, kb.1,5 m3</t>
  </si>
  <si>
    <t>klt</t>
  </si>
  <si>
    <t>81-004-1.5.1.1.1.1.7-0337517</t>
  </si>
  <si>
    <t>80-001-1.4.1.1.1-0125268</t>
  </si>
  <si>
    <t>Fűtési, HMV, HHV vezetékek szigetelése, szintetikus gumi alapú kaucsuk csőhéjjal csupasz kivitelben, ragasztással, öntapadó ragasztó szalag lezárással, NÁ 108 mm csőátmérőig, Csőhéj, falvastagság: 25 mm, külső csőátmérő 54 mm, Armafelx AC</t>
  </si>
  <si>
    <t>82-001-7.7.2-0121071</t>
  </si>
  <si>
    <t>Kétoldalon menetes, szorító- vagy roppantógyűrűs szerelvény elhelyezése, külső vagy belső menettel, illetve hollandival csatlakoztatva DN 50, DN 65 gömbcsap, víz- és gázfőcsap, HERZ gömbcsap elzárókarral, nikkelezett, PTFE tömítéssel, -30℃-150℃, víz 0℃-110℃, 2" bb. menettel, Csz: 1210006</t>
  </si>
  <si>
    <t>82-001-7.7.1-0405356</t>
  </si>
  <si>
    <t>Kétoldalon menetes, szorító- vagy roppantógyűrűs szerelvény elhelyezése, külső vagy belső menettel, illetve hollandival csatlakoztatva DN 50, DN 65 szelepek, csappantyúk (szabályzó, fojtó-elzáró, beavatkozó), ARCO vízkőmentes visszacsapószelep BB 2" nagy áteresztésű, kisellenállású, VITAQ (vízkőmentes rendszer), 10 év garancia, Cikkszám: 191208</t>
  </si>
  <si>
    <t>82-001-7.7.3-0121446</t>
  </si>
  <si>
    <t>Kétoldalon menetes, szorító- vagy roppantógyűrűs szerelvény elhelyezése, külső vagy belső menettel, illetve hollandival csatlakoztatva DN 50, DN 65 szennyfogószűrő, gázszűrő, iszap- és levegőleválasztó, HERZ szennyfogó-szűrő 2" 0,4 mm, Csz.: 1411106</t>
  </si>
  <si>
    <t>82-001-7.7.1-0114006</t>
  </si>
  <si>
    <t>Kétoldalon menetes, szorító- vagy roppantógyűrűs szerelvény elhelyezése, külső vagy belső menettel, illetve hollandival csatlakoztatva DN 50, DN 65 szelepek, csappantyúk (szabályzó, fojtó-elzáró, beavatkozó), TA STAD* BB beszabályozó szelep PN 25 mérőcsonkkal, DN 50, Cikkszám: 52-851-050</t>
  </si>
  <si>
    <t>82-001-7.6.1-0114005</t>
  </si>
  <si>
    <t>Kétoldalon menetes, szorító- vagy roppantógyűrűs szerelvény elhelyezése, külső vagy belső menettel, illetve hollandival csatlakoztatva DN 40 szelepek, csappantyúk (szabályzó, fojtó-elzáró, beavatkozó), TA STAD* BB beszabályozó szelep PN 25 mérőcsonkkal, DN 40, Cikkszám: 52-851-040</t>
  </si>
  <si>
    <t>82-001-7.4.2-0130605</t>
  </si>
  <si>
    <t>Kétoldalon menetes, szorító- vagy roppantógyűrűs szerelvény elhelyezése, külső vagy belső menettel, illetve hollandival csatlakoztatva DN 25 gömbcsap, víz- és gázfőcsap, MOFÉM AHA gömbcsap 1" bb. menettel, névleges méret 25 mm, sárgaréz, natúr, 16 bar, Csz: 113-0034-00</t>
  </si>
  <si>
    <t>82-001-7.4.1-0121047</t>
  </si>
  <si>
    <t>Kétoldalon menetes, szorító- vagy roppantógyűrűs szerelvény elhelyezése, külső vagy belső menettel, illetve hollandival csatlakoztatva DN 25 szelepek, csappantyúk (szabályzó, fojtó-elzáró, beavatkozó), HERZ visszacsapó-szelep, tömítés NBR, PN 16, 0℃-+100℃, bb. 1", Csz: 1262202</t>
  </si>
  <si>
    <t>82-001-6.2.2-0130525</t>
  </si>
  <si>
    <t>Egyoldalon menetes szerelvény elhelyezése, külső vagy belső menettel, illetve hollandival csatlakoztatva DN 15 gömbcsap, MOFÉM kazántöltőcsap 1/2" névleges méret 15 mm, sárgaréz, natúr, 16 bar, Csz: 113-0010-00</t>
  </si>
  <si>
    <t>56-052-6.3.1-0277571</t>
  </si>
  <si>
    <t>Hőmérő elhelyezése, bimetál hőmérő, 0-160 fok között, Bimetál hőmérő 0-160 fok között, átm.: 63 mm, csatlakozás: M20x1,5, 60 mm benyulás</t>
  </si>
  <si>
    <t>82-005-16.2-0120122</t>
  </si>
  <si>
    <t>Manométer elhelyezése, lemezházas, Manométer lemezházas, M 20 x 1,5 menettel 1,6 % pontossággal PM 1012 típus, átmérő 100 mm Méréshatár: 0-4.0;0-6.0;0-10;0-16;0-25 bar</t>
  </si>
  <si>
    <t>82-004-9.2-0460502</t>
  </si>
  <si>
    <t>Légedény elhelyezése és bekötése, tartószerkezet beépítésével, 108x3,6 mm - 300 mm 133x4,0 mm - 350 mm, Légedény acélcsőből F-53 típus, 108 DN</t>
  </si>
  <si>
    <t>82-001-6.2.8-0722635</t>
  </si>
  <si>
    <t>Egyoldalon menetes szerelvény elhelyezése, külső vagy belső menettel, illetve hollandival csatlakoztatva DN 15 légtelenítőszelep, kifolyó- és locsolószelep, töltőszelep, Flamco Flexvent 1/2" légtelenítő max. 120 °C, 10 bar, elzáróelemmel, Rendelési szám: 89000</t>
  </si>
  <si>
    <t>56-051-1.1.1-0289041</t>
  </si>
  <si>
    <t>Előregyártott osztó vagy gyűjtő elhelyezése, előre kiépített támaszokra, bekötések és szerelvények nélkül, DN 50-300 méret között, 25 bar nyomásig, 0,5-4,0 m hosszúságban, 50 kg-ig, Előregyártott osztó vagy gyűjtő, mélydomboru edényfenékkel, 108,0x3,6 mm-es acélcsőből, 1 m hosszú</t>
  </si>
  <si>
    <t>56-051-4.1-0290003</t>
  </si>
  <si>
    <t>Osztótámasz elhelyezése, 76,1x2,9 mm - 323,9x8,0 mm osztóhoz, Osztótámasz F-14 típusú, 108 x 3,6 mm átm.osztóhoz</t>
  </si>
  <si>
    <t>82-005-21.1.1.7-0110122</t>
  </si>
  <si>
    <t>Elágazó csonk készítése és elhelyezése sima véggel, fekete acélcsőből, DN 10-80 méret között DN 50, Normálfalú, varratnélküli fekete acélcső, sima, A 37X  2", 60,3x3,6mm</t>
  </si>
  <si>
    <t>82-010-5.3.2-0321352</t>
  </si>
  <si>
    <t>Gázüzemű fűtő készülék elhelyezése, víz- és gázoldali bekötése, földgázra vagy PB gázra, kondenzációs fali- vagy modulkazán 40 kW teljesítmény felett, Viessmann Vitodens 200-W kondezációs kazán, 49 kW, B2HAI51, Vitotronic 100 HC1B szabályozóval 7661174, Vitotronic 300-K MW2B szabályozó 7498907 kaszkádszabályozó, kaszkád komunikációs modullal .</t>
  </si>
  <si>
    <t>82-005-22.1.1</t>
  </si>
  <si>
    <t>Hidraulikus váltó elhelyezése és bekötése, fali vagy álló tartószerkezettel, hőszigetelve (vagy hőszigetelés nélkül), 100 kW teljesítményig, Viessmann 2x45kW kazánhoz B2HAI51, DN40, Cikkszám: 7453 093</t>
  </si>
  <si>
    <t>82-007-10.1.1</t>
  </si>
  <si>
    <t>Lemezes hőcserélő elhelyezése és bekötése fűtési rendszerbe, fali vagy álló tartószerkezettel, 120 kW teljesítményig, menetes csatlakozással, Hextrend PBU20-50 szerelhető lemezes hőcserélő, Qf=81,4 kW, t1=75/60°C, t2=70/55°C</t>
  </si>
  <si>
    <t>82-001-2.14.3-0125701</t>
  </si>
  <si>
    <t>Kétoldalon karimás szerelvény elhelyezése ellenkarimákkal, DN 50 PN 10 - PN 40, szennyfogószűrő,  iszap- és levegőleválasztó, PNEUMATEX Zeparo Cyclone Max ZCX karimás iszapleválasztó, PN 16, DN 50, Cikkszám: 30304110900</t>
  </si>
  <si>
    <t>82-004-6.1.4.1-0125001</t>
  </si>
  <si>
    <t>Zárt tágulási tartály elhelyezése és bekötése (nyomástartó-, gáztalanító és vízutántöltő  berendezések a 82-004-21-es tételtől), fűtési és hűtési rendszerekben, butil zsákos, 2-80 liter között, PNEUMATEX SD 8.3 butil zsákos tágulási tartály 8 liter PS=3bar P0=1,0bar diszkosz forma fűtő-hűtővíz rendszerekhez, Cikkszám: 7101000</t>
  </si>
  <si>
    <t>82-004-6.1.4.2-0125043</t>
  </si>
  <si>
    <t>Zárt tágulási tartály elhelyezése és bekötése (nyomástartó-, gáztalanító és vízutántöltő  berendezések a 82-004-21-es tételtől), fűtési és hűtési rendszerekben, butil zsákos, 81-400 liter között, PNEUMATEX SU 140.3 butil zsákos tágulási tartály 140 liter PS=3bar P0=1,5bar keskeny hengeres forma fűtő-hűtővíz rendszerekhez, Cikkszám: 7101008</t>
  </si>
  <si>
    <t>82-001-7.3.8-0126062</t>
  </si>
  <si>
    <t>Kétoldalon menetes, szorító- vagy roppantógyűrűs szerelvény elhelyezése, külső vagy belső menettel, illetve hollandival csatlakoztatva DN 20 biztonsági szerelvény, PNEUMATEX DLV 20 biztonsági csap ürítéssel, 3/4" bm. PS=16 bar, Cikkszám: 5351434</t>
  </si>
  <si>
    <t>82-001-7.3.8-0126038</t>
  </si>
  <si>
    <t>Kétoldalon menetes, szorító- vagy roppantógyűrűs szerelvény elhelyezése, külső vagy belső menettel, illetve hollandival csatlakoztatva DN 20 biztonsági szerelvény, PNEUMATEX DSV 20-3,0 H bizt. szelep 3/4" bm. PSV=3,0bar, Cikkszám: 5372030</t>
  </si>
  <si>
    <t>82-008-3.1.4.1.2-0125704</t>
  </si>
  <si>
    <t>Fűtés-, klíma-, hűtéstechnika és HMV nedvestengelyű nagyhatásfokú szabályozott szivattyú, menetes vagy karimás kötéssel, egyes szivattyúk, DN 30/32, Wilo-Yonos Maxo 30/0,5-7 PN10, nedvestengelyű keringető szivattyú, DN 30, menetes csatlakozással, A-energiaosztály, 1~230V, C:2120642</t>
  </si>
  <si>
    <t>Fűtés-, klíma-, hűtéstechnika és HMV nedvestengelyű nagyhatásfokú szabályozott szivattyú, menetes vagy karimás kötéssel, egyes szivattyúk, DN 30/32, Wilo-Yonos Maxo 25/0,5-10 PN10, nedvestengelyű keringető szivattyú, DN 30, menetes csatlakozással, A-energiaosztály, 1~230V, C:2120640</t>
  </si>
  <si>
    <t>82-004-6.2.4.1-0125892</t>
  </si>
  <si>
    <t>Zárt tágulási tartály elhelyezése és bekötése (nyomástartó-, gáztalanító és vízutántöltő  berendezések a 82-004-21-es tételtől), használati melegvíz hálózatban, butil zsákos, 2-80 liter között, PNEUMATEX AD 12.10 tágulási tartály ivóvízre 12 liter PS=10bar P0=4bar, Cikkszám: 7111001</t>
  </si>
  <si>
    <t>82-001-7.3.8-0722392</t>
  </si>
  <si>
    <t>Kétoldalon menetes, szorító- vagy roppantógyűrűs szerelvény elhelyezése, külső vagy belső menettel, illetve hollandival csatlakoztatva DN 20 biztonsági szerelvény, Flamco Prescor B 3/4" biztonsági szelep 6 bar, Rendelési szám: 27110</t>
  </si>
  <si>
    <t>82-001-13.3-0343268</t>
  </si>
  <si>
    <t>Három- vagy négyoldalon (vagy hatoldalon) menetes vagy roppantógyűrűs szerelvény elhelyezése, külső vagy belső menettel, illetve hollandival csatlakoztatva, DN 25, Resideo - Braukmann termosztatikus keverőszelep, HMV keverés, forrázásvédelem, 1", külső menet + hollander, 30-45°C, max 90°C, (kvs=2,5), TM3400.932</t>
  </si>
  <si>
    <t>82-004-3.1.1-0722442</t>
  </si>
  <si>
    <t>Közvetett fűtésű, álló vagy fekvő, beépített fűtő csőkígyóval vagy nélkül, tároló berendezés elhelyezése és bekötése, egy fűtőkígyós kivitelben, 500 l-ig,Vitocell 100-W CVAB hőszigetelt tároló, állóhengeres indirekt tárolótartály, V=300 liter, Cikkszám: 7097558</t>
  </si>
  <si>
    <t>81-002-3.1.1.1.2-0131112</t>
  </si>
  <si>
    <t>PVC lefolyóvezeték szerelése, ragasztott kötésekkel, cső elhelyezése csőidomokkal, szakaszos tömörségi próbával, falhoronyba vagy padlócsatornába (horonyvésés külön tételben), DN 32, PIPELIFE PVC-U sima lefolyócső 32x1,8x2000 mm, KAGL032/2M</t>
  </si>
  <si>
    <t>81-001-1.5.1.1.1.2-0371021</t>
  </si>
  <si>
    <t>81-001-1.5.1.1.2.4-0371023</t>
  </si>
  <si>
    <t>82-009-21.2-0135120</t>
  </si>
  <si>
    <t>Padló alatti, feletti illetve falba süllyeszthető bűzelzáró, padló feletti vagy falba süllyeszthető elhelyezése, HL21, Csepegtető tölcsér DN32 víz- és golyós bűzzárral</t>
  </si>
  <si>
    <t>82-004-01</t>
  </si>
  <si>
    <t>Semlegesítő berendezés elheyezése és bekötése, GENO-Neutra V N-70, semlegesítő granulátum (8kg)</t>
  </si>
  <si>
    <t>81-002-3.1.3.1.2</t>
  </si>
  <si>
    <t>Szennyívz vezeték csatalakozása a meglévő vezetékre, PVC lefolyóvezeték szerelése, ragasztott kötésekkel, csőidomok elhelyezése, két csatlakozású csőidomok, DN 32</t>
  </si>
  <si>
    <t>81-012-1.1.3-0220204</t>
  </si>
  <si>
    <t>Csatalkozás meglévő hideg-melegviz hálózatra, rendszer kiszakolázával.</t>
  </si>
  <si>
    <t>Építmény közvetlen költségei (HUF)</t>
  </si>
  <si>
    <t>Fűtési vezeték, Horganyzott szénacélcső szerelése, préselt csőkötésekkel, cső elhelyezése csőidomokkal, szakaszos nyomáspróbával, szabadon, horonyba vagy padlócsatornába, DN 12 - DN 50 méret között, DN 50, GEBERIT Mapress szénacél rendszercső, kívül horganyzott, nagy köteg, 6 m-es szálban, fűtés/hűtés, sűrített levegő, technológiai alkalmazás, 54x1,5, Cikkszám: 29108</t>
  </si>
  <si>
    <t>Ivóvíz vezeték, PP cső szerelése, polifúziós (hevítőelemes) hegesztésű kötésekkel, cső elhelyezése csőidomokkal, szakaszos nyomáspróbával, tartószerkezetre DN 80-ig, DN 25, PIPELIFE PP-R 32x2,9/4m SDR11 cső, PP032/4MPN10I</t>
  </si>
  <si>
    <t>Ivóvíz vezeték, PP cső szerelése, polifúziós (hevítőelemes) hegesztésű kötésekkel, cső elhelyezése csőidomokkal, szakaszos nyomáspróbával,  tartószerkezetre, DN 15, PIPELIFE PP-R 20x1,9/4m SDR11 cső, PP020/4MPN10I</t>
  </si>
  <si>
    <t>19-010-1.21.2</t>
  </si>
  <si>
    <t>Általános teendők, befejezés szakaszában, megvalósulási tervdokumentáció elkészítése</t>
  </si>
  <si>
    <t>19-037-1.1</t>
  </si>
  <si>
    <t>Kémények vizsgálata, huzatvizsgálat, tömörségi próba és alkalmassági szakvélemény, 2 db</t>
  </si>
  <si>
    <t>54-016-5.1</t>
  </si>
  <si>
    <t>Gázvezeték szakaszos és hálózati tömörségi és szilárdsági nyomáspróbája</t>
  </si>
  <si>
    <t>Általános teendők, befejezés szakaszában, Tervezői gáz MEO és tervezői művezetés</t>
  </si>
  <si>
    <t>82-000-4.1.1</t>
  </si>
  <si>
    <t>Gáz- és fűtésszerelési berendezési tárgyak leszerelése, gázszerelési berendezési tárgyak, aluminium kémény bontása, kb.15 m</t>
  </si>
  <si>
    <t>Gáz- és fűtésszerelési berendezési tárgyak leszerelése, gázszerelési berendezési tárgyak, épített kémény tetején Meidinger-tárcsa bontása</t>
  </si>
  <si>
    <t>82-000-2</t>
  </si>
  <si>
    <t>Víz és gáz mérőhelyek szerelvényeinek leszerelése, meglévő Metrix G16 gázmérő (átalakítás idejére a gázmérőt el kell vitetni,  majd a mérőt vissza kell hozatni a Szolgáltatóval)</t>
  </si>
  <si>
    <t>81-003-1.2.1.1.1.1.6-0110122</t>
  </si>
  <si>
    <t>Gázvezeték, Fekete acélcső szerelése, hegesztett kötésekkel, cső elhelyezése szakaszos nyomáspróbával, szabadon, tartószerkezettel, csőátmérő DN 100-méretig, DN 50, Normálfalú, varratnélküli fekete acélcső, sima, A 37X  2", 60,3x3,6mm</t>
  </si>
  <si>
    <t>47-000-4.4.5.1-0136106</t>
  </si>
  <si>
    <t>Acélfelületek mázolásának előkészítő és részmunkái; kézi rozsdamentesítés, cső és regisztercső felületén, (80 NÁ-ig), függesztő és tartószerkezeten, állványzaton, könnyű rozsdásodás esetén, Trinát szintetikus hígító 1002, EAN: 5995061571956</t>
  </si>
  <si>
    <t>47-021-12.4.1-0130755</t>
  </si>
  <si>
    <t>Korróziógátló alapozás cső és regisztercső felületén (NÁ 80-ig), függesztőn és tartóvason, sormosdó állványzaton, műgyanta kötőanyagú, oldószertartalmú festékkel, Trinát speciális korróziógátló alapozó, oxidvörös, EAN: 5996280000000</t>
  </si>
  <si>
    <t>47-021-21.4.1-0130701</t>
  </si>
  <si>
    <t>Acélfelületek közbenső festése cső és regisztercső felületén (NÁ 80-ig), függesztőn és tartóvason, sormosdó állványzaton, műgyanta kötőanyagú, oldószeres festékkel, Trinát univerzális alapozó, fehér 100, EAN: 5995061117055</t>
  </si>
  <si>
    <t>47-021-31.4.1-0130395</t>
  </si>
  <si>
    <t>Acélfelületek átvonó festése cső és regisztercső felületén (NÁ 80-ig), függesztőn és tartóvason, sormosdó állványzaton, műgyanta kötőanyagú, oldószeres festékkel, Trinát zománc, magasfényű, sárga 400, EAN: 5995061120239</t>
  </si>
  <si>
    <t>82-001-7.7.2-0162258</t>
  </si>
  <si>
    <t>Kétoldalon menetes, szorító- vagy roppantógyűrűs szerelvény elhelyezése, külső vagy belső menettel, illetve hollandival csatlakoztatva DN 50, DN 65 gömbcsap, víz- és gázfőcsap, EFFEBI VENUS golyóscsap, (gázra), BB 2", Kód: EFFE-1001G209</t>
  </si>
  <si>
    <t>82-001-7.4.2-0162275</t>
  </si>
  <si>
    <t>Kétoldalon menetes, szorító- vagy roppantógyűrűs szerelvény elhelyezése, külső vagy belső menettel, illetve hollandival csatlakoztatva DN 25 gömbcsap, víz- és gázfőcsap, EFFEBI VENUS golyóscsap, (gázra), fix KB 1", Kód: EFFE-1002G266</t>
  </si>
  <si>
    <t>81-002-3.2.1.2.6-0130975</t>
  </si>
  <si>
    <t>Védőcső , PVC lefolyóvezeték szerelése, tokos, cső elhelyezése, DN 100, PIPELIFE PVC-U tokos lefolyócső 110x2,2x500 mm, KAEM110/0.5M</t>
  </si>
  <si>
    <t>82-016-14.2.1.3</t>
  </si>
  <si>
    <t>Füstgázelvezetés (csövek, idomok) elhelyezése zárt égésterű, fűtési és/vagy használati melegvízkészítő kazánok részére, felszerelve, szerelőkőműves munka nélkül, füstcsőidomok, kazáncsatlakozó 80/80, 80/125 mm, Kazán-csatlakozódarab PPs D=80/125-80/80, cikkszám:7189822</t>
  </si>
  <si>
    <t>82-016-14.1.3</t>
  </si>
  <si>
    <t>Füstgázelvezetés (csövek, idomok) elhelyezése zárt égésterű, fűtési és/vagy használati melegvízkészítő kazánok részére, felszerelve, szerelőkőműves munka nélkül, füstcsövek, 80/80, 80/100, 80/110, 80/125 mm, Égéstermékcső 0,5 m D=80 mm (PPs), cikkszám: 7194311</t>
  </si>
  <si>
    <t>82-016-14.2.2.3</t>
  </si>
  <si>
    <t>Füstgázelvezetés (csövek, idomok) elhelyezése zárt égésterű, fűtési és/vagy használati melegvízkészítő kazánok részére, felszerelve, szerelőkőműves munka nélkül, füstcsőidomok, könyök vagy T-idom 80/80, 80/110, 80/125 mm, égéstermékív 87° D=80 mm PPs, cikkszám: 7194314</t>
  </si>
  <si>
    <t>82-016-14.2.4.1.3</t>
  </si>
  <si>
    <t>Füstgázelvezetés (csövek, idomok) elhelyezése zárt égésterű, fűtési és/vagy használati melegvízkészítő kazánok részére, felszerelve, szerelőkőműves munka nélkül, füstcsőidomok, vizsgálóidomok, csappantyúk, toldók, egyenes idom 80/80, 80/110, 80/125 mm, Ellenőrző idom, egyenes D=80 mm (PPs), cikkszám: 7194312</t>
  </si>
  <si>
    <t>Füstgázelvezetés (csövek, idomok) elhelyezése zárt égésterű, fűtési és/vagy használati melegvízkészítő kazánok részére, felszerelve, szerelőkőműves munka nélkül, füstcsövek, 80/80, 80/100, 80/110, 80/125 mm, Égéstermékcső 1,0 m D=80 mm (PPs), cikkszám: 7194310</t>
  </si>
  <si>
    <t>Füstgázelvezetés (csövek, idomok) elhelyezése zárt égésterű, fűtési és/vagy használati melegvízkészítő kazánok részére, felszerelve, szerelőkőműves munka nélkül, füstcsőidomok, vizsgálóidomok, csappantyúk, toldók, egyenes idom 80/80, 80/110, 80/125 mm, Akna alapcsomag, D=80mm (merevfalú PPs), cikkszám: 7194305</t>
  </si>
  <si>
    <t>Füstgázelvezetés (csövek, idomok) elhelyezése zárt égésterű, fűtési és/vagy használati melegvízkészítő kazánok részére, felszerelve, szerelőkőműves munka nélkül, füstcsövek, 80/80, 80/100, 80/110, 80/125 mm, Égéstermékcső 2 x 1,95m D=80 mm (PPs), cikkszám: 7194309</t>
  </si>
  <si>
    <t>Cégszerű aláírás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</si>
</sst>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t&quot;"/>
    <numFmt numFmtId="165" formatCode="###\ ###\ ###\ ##0"/>
  </numFmts>
  <fonts count="14" x14ac:knownFonts="1">
    <font>
      <sz val="10"/>
      <name val="Arial"/>
      <charset val="1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Arial"/>
      <family val="2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2"/>
      <charset val="238"/>
    </font>
    <font>
      <b/>
      <sz val="10"/>
      <color theme="1"/>
      <name val="Times New Roman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42">
    <xf numFmtId="0" fontId="0" fillId="0" borderId="0" xfId="0"/>
    <xf numFmtId="0" fontId="1" fillId="0" borderId="0" xfId="0" applyFont="1" applyBorder="1"/>
    <xf numFmtId="0" fontId="2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horizontal="right" vertical="top" wrapText="1"/>
    </xf>
    <xf numFmtId="0" fontId="3" fillId="0" borderId="1" xfId="0" applyFont="1" applyFill="1" applyBorder="1" applyAlignment="1" applyProtection="1">
      <alignment vertical="top" wrapText="1"/>
    </xf>
    <xf numFmtId="0" fontId="1" fillId="0" borderId="1" xfId="0" applyFont="1" applyBorder="1"/>
    <xf numFmtId="164" fontId="2" fillId="0" borderId="1" xfId="0" applyNumberFormat="1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10" fontId="3" fillId="0" borderId="0" xfId="0" applyNumberFormat="1" applyFont="1" applyFill="1" applyBorder="1" applyAlignment="1" applyProtection="1">
      <alignment horizontal="right" vertical="top" wrapText="1"/>
    </xf>
    <xf numFmtId="0" fontId="2" fillId="0" borderId="1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vertical="top" wrapText="1"/>
    </xf>
    <xf numFmtId="0" fontId="1" fillId="0" borderId="0" xfId="0" applyFont="1"/>
    <xf numFmtId="0" fontId="2" fillId="0" borderId="0" xfId="0" applyFont="1" applyFill="1" applyBorder="1" applyAlignment="1" applyProtection="1">
      <alignment horizontal="left" vertical="top" wrapText="1"/>
    </xf>
    <xf numFmtId="0" fontId="1" fillId="0" borderId="0" xfId="0" applyFont="1" applyFill="1" applyBorder="1"/>
    <xf numFmtId="0" fontId="8" fillId="0" borderId="0" xfId="0" applyFont="1" applyBorder="1"/>
    <xf numFmtId="0" fontId="6" fillId="0" borderId="0" xfId="2" applyFont="1" applyAlignment="1">
      <alignment vertical="center" wrapText="1"/>
    </xf>
    <xf numFmtId="14" fontId="9" fillId="0" borderId="0" xfId="2" applyNumberFormat="1" applyFont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3" fontId="10" fillId="0" borderId="0" xfId="0" applyNumberFormat="1" applyFont="1" applyFill="1" applyBorder="1" applyAlignment="1"/>
    <xf numFmtId="3" fontId="10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/>
    <xf numFmtId="0" fontId="11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/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/>
    <xf numFmtId="165" fontId="13" fillId="2" borderId="0" xfId="0" applyNumberFormat="1" applyFont="1" applyFill="1" applyBorder="1" applyAlignment="1">
      <alignment wrapText="1"/>
    </xf>
    <xf numFmtId="3" fontId="13" fillId="2" borderId="0" xfId="0" applyNumberFormat="1" applyFont="1" applyFill="1" applyBorder="1" applyAlignment="1">
      <alignment wrapText="1"/>
    </xf>
    <xf numFmtId="3" fontId="11" fillId="2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center"/>
    </xf>
    <xf numFmtId="0" fontId="6" fillId="0" borderId="0" xfId="2" applyFont="1" applyAlignment="1">
      <alignment horizontal="left" vertical="center" wrapText="1"/>
    </xf>
    <xf numFmtId="164" fontId="2" fillId="0" borderId="1" xfId="0" applyNumberFormat="1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3">
    <cellStyle name="Normál" xfId="0" builtinId="0"/>
    <cellStyle name="Normál 2" xfId="1" xr:uid="{30B1FB4A-D369-4C75-BF63-13C99545774C}"/>
    <cellStyle name="Normál_Záradék" xfId="2" xr:uid="{38E76720-0093-4ACF-8F74-D126BE61BC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802E-2A48-46F7-916B-02578CBE2DE4}">
  <sheetPr>
    <outlinePr summaryBelow="0" summaryRight="0"/>
    <pageSetUpPr fitToPage="1"/>
  </sheetPr>
  <dimension ref="A1:D19"/>
  <sheetViews>
    <sheetView tabSelected="1" workbookViewId="0">
      <selection activeCell="D23" sqref="D23"/>
    </sheetView>
  </sheetViews>
  <sheetFormatPr defaultRowHeight="18" x14ac:dyDescent="0.25"/>
  <cols>
    <col min="1" max="1" width="47.28515625" style="1" customWidth="1"/>
    <col min="2" max="2" width="11.85546875" style="1" customWidth="1"/>
    <col min="3" max="4" width="17.7109375" style="1" bestFit="1" customWidth="1"/>
    <col min="5" max="16384" width="9.140625" style="1"/>
  </cols>
  <sheetData>
    <row r="1" spans="1:4" x14ac:dyDescent="0.25">
      <c r="A1" s="35"/>
      <c r="B1" s="35"/>
      <c r="C1" s="35"/>
      <c r="D1" s="35"/>
    </row>
    <row r="2" spans="1:4" x14ac:dyDescent="0.25">
      <c r="A2" s="35" t="s">
        <v>11</v>
      </c>
      <c r="B2" s="35"/>
      <c r="C2" s="35"/>
      <c r="D2" s="35"/>
    </row>
    <row r="3" spans="1:4" x14ac:dyDescent="0.25">
      <c r="A3" s="35" t="s">
        <v>12</v>
      </c>
      <c r="B3" s="35"/>
      <c r="C3" s="35"/>
      <c r="D3" s="35"/>
    </row>
    <row r="5" spans="1:4" ht="20.25" x14ac:dyDescent="0.25">
      <c r="A5" s="38" t="s">
        <v>0</v>
      </c>
      <c r="B5" s="38"/>
      <c r="C5" s="38"/>
      <c r="D5" s="38"/>
    </row>
    <row r="6" spans="1:4" ht="20.25" x14ac:dyDescent="0.3">
      <c r="A6" s="16"/>
      <c r="B6" s="16"/>
      <c r="C6" s="16"/>
      <c r="D6" s="16"/>
    </row>
    <row r="7" spans="1:4" ht="20.25" x14ac:dyDescent="0.25">
      <c r="A7" s="38" t="s">
        <v>1</v>
      </c>
      <c r="B7" s="38"/>
      <c r="C7" s="38"/>
      <c r="D7" s="38"/>
    </row>
    <row r="8" spans="1:4" ht="18.75" x14ac:dyDescent="0.25">
      <c r="A8" s="2"/>
      <c r="B8" s="2"/>
      <c r="C8" s="2"/>
      <c r="D8" s="2"/>
    </row>
    <row r="9" spans="1:4" ht="18.75" x14ac:dyDescent="0.25">
      <c r="A9" s="2" t="s">
        <v>2</v>
      </c>
      <c r="B9" s="3"/>
      <c r="C9" s="3" t="s">
        <v>3</v>
      </c>
      <c r="D9" s="3" t="s">
        <v>4</v>
      </c>
    </row>
    <row r="10" spans="1:4" ht="18.75" x14ac:dyDescent="0.25">
      <c r="A10" s="4" t="s">
        <v>5</v>
      </c>
      <c r="B10" s="5"/>
      <c r="C10" s="6">
        <f>'Munkanem összesítő'!C7</f>
        <v>0</v>
      </c>
      <c r="D10" s="6">
        <f>'Munkanem összesítő'!D7</f>
        <v>0</v>
      </c>
    </row>
    <row r="11" spans="1:4" ht="18.75" x14ac:dyDescent="0.25">
      <c r="A11" s="7" t="s">
        <v>6</v>
      </c>
      <c r="C11" s="39">
        <f>ROUND(C10+D10,0)</f>
        <v>0</v>
      </c>
      <c r="D11" s="39"/>
    </row>
    <row r="12" spans="1:4" ht="18.75" x14ac:dyDescent="0.25">
      <c r="A12" s="7" t="s">
        <v>7</v>
      </c>
      <c r="B12" s="8">
        <v>0.27</v>
      </c>
      <c r="C12" s="39">
        <f>ROUND(C11*B12,0)</f>
        <v>0</v>
      </c>
      <c r="D12" s="39"/>
    </row>
    <row r="13" spans="1:4" s="10" customFormat="1" ht="18.75" x14ac:dyDescent="0.2">
      <c r="A13" s="9" t="s">
        <v>8</v>
      </c>
      <c r="B13" s="9"/>
      <c r="C13" s="37">
        <f>ROUND(C12+C11,0)</f>
        <v>0</v>
      </c>
      <c r="D13" s="37"/>
    </row>
    <row r="15" spans="1:4" ht="72" customHeight="1" x14ac:dyDescent="0.25">
      <c r="A15" s="36" t="s">
        <v>10</v>
      </c>
      <c r="B15" s="36"/>
      <c r="C15" s="36"/>
      <c r="D15" s="36"/>
    </row>
    <row r="16" spans="1:4" x14ac:dyDescent="0.25">
      <c r="A16" s="17"/>
      <c r="B16" s="17"/>
      <c r="C16" s="17"/>
      <c r="D16" s="17"/>
    </row>
    <row r="17" spans="1:4" x14ac:dyDescent="0.25">
      <c r="A17" s="18"/>
      <c r="B17" s="17"/>
      <c r="C17" s="17"/>
      <c r="D17" s="17"/>
    </row>
    <row r="18" spans="1:4" x14ac:dyDescent="0.25">
      <c r="C18" s="41"/>
      <c r="D18" s="41"/>
    </row>
    <row r="19" spans="1:4" x14ac:dyDescent="0.25">
      <c r="C19" s="40" t="s">
        <v>166</v>
      </c>
      <c r="D19" s="40"/>
    </row>
  </sheetData>
  <mergeCells count="11">
    <mergeCell ref="C19:D19"/>
    <mergeCell ref="C18:D18"/>
    <mergeCell ref="A1:D1"/>
    <mergeCell ref="A15:D15"/>
    <mergeCell ref="C13:D13"/>
    <mergeCell ref="A2:D2"/>
    <mergeCell ref="A3:D3"/>
    <mergeCell ref="A5:D5"/>
    <mergeCell ref="A7:D7"/>
    <mergeCell ref="C11:D11"/>
    <mergeCell ref="C12:D12"/>
  </mergeCells>
  <printOptions horizontalCentered="1"/>
  <pageMargins left="0.31496062992125984" right="0.31496062992125984" top="0.59055118110236227" bottom="0.35433070866141736" header="0.11811023622047245" footer="0.11811023622047245"/>
  <pageSetup paperSize="9" fitToHeight="0" pageOrder="overThenDown" orientation="portrait" useFirstPageNumber="1" horizontalDpi="300" verticalDpi="300" r:id="rId1"/>
  <headerFooter alignWithMargins="0">
    <oddHeader>&amp;LTZÉG Mérnök Iroda Kft&amp;RÉpületgépészet
&amp;A</oddHeader>
    <oddFooter>&amp;L2026.08.24.&amp;C&amp;N./&amp;P&amp;RKöltségvetés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7379-7F59-4A11-8821-4AA58313FF48}">
  <sheetPr>
    <outlinePr summaryBelow="0" summaryRight="0"/>
    <pageSetUpPr fitToPage="1"/>
  </sheetPr>
  <dimension ref="A1:D8"/>
  <sheetViews>
    <sheetView workbookViewId="0">
      <selection activeCell="H6" sqref="H6"/>
    </sheetView>
  </sheetViews>
  <sheetFormatPr defaultRowHeight="18" x14ac:dyDescent="0.25"/>
  <cols>
    <col min="1" max="1" width="6.140625" style="13" customWidth="1"/>
    <col min="2" max="2" width="50.5703125" style="13" customWidth="1"/>
    <col min="3" max="4" width="19.42578125" style="13" customWidth="1"/>
    <col min="5" max="16384" width="9.140625" style="13"/>
  </cols>
  <sheetData>
    <row r="1" spans="1:4" s="15" customFormat="1" ht="18.75" x14ac:dyDescent="0.25">
      <c r="A1" s="14"/>
      <c r="B1" s="2" t="s">
        <v>2</v>
      </c>
      <c r="C1" s="2" t="s">
        <v>3</v>
      </c>
      <c r="D1" s="2" t="s">
        <v>4</v>
      </c>
    </row>
    <row r="2" spans="1:4" s="11" customFormat="1" ht="18.75" x14ac:dyDescent="0.2">
      <c r="A2" s="7"/>
      <c r="B2" s="7"/>
      <c r="C2" s="7"/>
      <c r="D2" s="7"/>
    </row>
    <row r="3" spans="1:4" s="11" customFormat="1" ht="18.75" x14ac:dyDescent="0.2">
      <c r="A3" s="7"/>
      <c r="B3" s="7" t="s">
        <v>13</v>
      </c>
      <c r="C3" s="12">
        <f>FŰTÉS!H52</f>
        <v>0</v>
      </c>
      <c r="D3" s="12">
        <f>FŰTÉS!I52</f>
        <v>0</v>
      </c>
    </row>
    <row r="4" spans="1:4" s="11" customFormat="1" ht="18.75" x14ac:dyDescent="0.2">
      <c r="A4" s="7"/>
      <c r="B4" s="7"/>
      <c r="C4" s="12"/>
      <c r="D4" s="12"/>
    </row>
    <row r="5" spans="1:4" s="11" customFormat="1" ht="18.75" x14ac:dyDescent="0.2">
      <c r="A5" s="7"/>
      <c r="B5" s="7" t="s">
        <v>14</v>
      </c>
      <c r="C5" s="12">
        <f>GÁZ!H27</f>
        <v>0</v>
      </c>
      <c r="D5" s="12">
        <f>GÁZ!I27</f>
        <v>0</v>
      </c>
    </row>
    <row r="6" spans="1:4" s="11" customFormat="1" ht="18.75" x14ac:dyDescent="0.2">
      <c r="A6" s="7"/>
      <c r="B6" s="7"/>
      <c r="C6" s="12"/>
      <c r="D6" s="12"/>
    </row>
    <row r="7" spans="1:4" s="10" customFormat="1" ht="18.75" x14ac:dyDescent="0.2">
      <c r="A7" s="9"/>
      <c r="B7" s="9" t="s">
        <v>9</v>
      </c>
      <c r="C7" s="6">
        <f>ROUND(SUM(C2:C6),0)</f>
        <v>0</v>
      </c>
      <c r="D7" s="6">
        <f>ROUND(SUM(D2:D6),0)</f>
        <v>0</v>
      </c>
    </row>
    <row r="8" spans="1:4" s="1" customFormat="1" x14ac:dyDescent="0.25"/>
  </sheetData>
  <printOptions horizontalCentered="1"/>
  <pageMargins left="0.31496062992125984" right="0.31496062992125984" top="0.59055118110236227" bottom="0.35433070866141736" header="0.11811023622047245" footer="0.11811023622047245"/>
  <pageSetup paperSize="9" fitToHeight="0" pageOrder="overThenDown" orientation="portrait" useFirstPageNumber="1" horizontalDpi="300" verticalDpi="300" r:id="rId1"/>
  <headerFooter alignWithMargins="0">
    <oddHeader>&amp;LTZÉG Mérnök Iroda Kft&amp;RÉpületgépészet
&amp;A</oddHeader>
    <oddFooter>&amp;L2026.08.24.&amp;C&amp;N./&amp;P&amp;RKöltségvetés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886B4-14BC-4324-9AC6-EE14D44C7E02}">
  <sheetPr>
    <pageSetUpPr fitToPage="1"/>
  </sheetPr>
  <dimension ref="A1:I52"/>
  <sheetViews>
    <sheetView zoomScaleNormal="100" workbookViewId="0">
      <pane ySplit="1" topLeftCell="A2" activePane="bottomLeft" state="frozen"/>
      <selection activeCell="A4" sqref="A4"/>
      <selection pane="bottomLeft" activeCell="O7" sqref="O7"/>
    </sheetView>
  </sheetViews>
  <sheetFormatPr defaultRowHeight="12.75" x14ac:dyDescent="0.2"/>
  <cols>
    <col min="1" max="1" width="4.7109375" style="19" customWidth="1"/>
    <col min="2" max="2" width="11.28515625" style="21" customWidth="1"/>
    <col min="3" max="3" width="35.7109375" style="21" customWidth="1"/>
    <col min="4" max="4" width="7.7109375" style="21" customWidth="1"/>
    <col min="5" max="5" width="8.7109375" style="21" customWidth="1"/>
    <col min="6" max="9" width="12.7109375" style="26" customWidth="1"/>
    <col min="10" max="16384" width="9.140625" style="21"/>
  </cols>
  <sheetData>
    <row r="1" spans="1:9" s="20" customFormat="1" ht="25.5" x14ac:dyDescent="0.2">
      <c r="A1" s="27" t="s">
        <v>15</v>
      </c>
      <c r="B1" s="27" t="s">
        <v>16</v>
      </c>
      <c r="C1" s="27" t="s">
        <v>17</v>
      </c>
      <c r="D1" s="27" t="s">
        <v>18</v>
      </c>
      <c r="E1" s="27" t="s">
        <v>19</v>
      </c>
      <c r="F1" s="28" t="s">
        <v>20</v>
      </c>
      <c r="G1" s="28" t="s">
        <v>21</v>
      </c>
      <c r="H1" s="28" t="s">
        <v>22</v>
      </c>
      <c r="I1" s="28" t="s">
        <v>23</v>
      </c>
    </row>
    <row r="2" spans="1:9" ht="25.5" x14ac:dyDescent="0.2">
      <c r="A2" s="22">
        <v>1</v>
      </c>
      <c r="B2" s="23" t="s">
        <v>24</v>
      </c>
      <c r="C2" s="23" t="s">
        <v>25</v>
      </c>
      <c r="D2" s="23">
        <v>1</v>
      </c>
      <c r="E2" s="23" t="s">
        <v>26</v>
      </c>
      <c r="F2" s="24"/>
      <c r="G2" s="24"/>
      <c r="H2" s="25">
        <f t="shared" ref="H2:H51" si="0">ROUND(F2*D2,0)</f>
        <v>0</v>
      </c>
      <c r="I2" s="25">
        <f t="shared" ref="I2:I51" si="1">ROUND(G2*D2,0)</f>
        <v>0</v>
      </c>
    </row>
    <row r="3" spans="1:9" ht="25.5" x14ac:dyDescent="0.2">
      <c r="A3" s="22">
        <v>2</v>
      </c>
      <c r="B3" s="23" t="s">
        <v>27</v>
      </c>
      <c r="C3" s="23" t="s">
        <v>28</v>
      </c>
      <c r="D3" s="23">
        <v>1</v>
      </c>
      <c r="E3" s="23" t="s">
        <v>26</v>
      </c>
      <c r="F3" s="24"/>
      <c r="G3" s="24"/>
      <c r="H3" s="25">
        <f t="shared" si="0"/>
        <v>0</v>
      </c>
      <c r="I3" s="25">
        <f t="shared" si="1"/>
        <v>0</v>
      </c>
    </row>
    <row r="4" spans="1:9" ht="51" x14ac:dyDescent="0.2">
      <c r="A4" s="22">
        <v>3</v>
      </c>
      <c r="B4" s="23" t="s">
        <v>29</v>
      </c>
      <c r="C4" s="23" t="s">
        <v>30</v>
      </c>
      <c r="D4" s="23">
        <v>1</v>
      </c>
      <c r="E4" s="23" t="s">
        <v>26</v>
      </c>
      <c r="F4" s="24"/>
      <c r="G4" s="24"/>
      <c r="H4" s="25">
        <f t="shared" si="0"/>
        <v>0</v>
      </c>
      <c r="I4" s="25">
        <f t="shared" si="1"/>
        <v>0</v>
      </c>
    </row>
    <row r="5" spans="1:9" ht="25.5" x14ac:dyDescent="0.2">
      <c r="A5" s="22">
        <v>4</v>
      </c>
      <c r="B5" s="23" t="s">
        <v>31</v>
      </c>
      <c r="C5" s="23" t="s">
        <v>32</v>
      </c>
      <c r="D5" s="23">
        <v>1</v>
      </c>
      <c r="E5" s="23" t="s">
        <v>26</v>
      </c>
      <c r="F5" s="24"/>
      <c r="G5" s="24"/>
      <c r="H5" s="25">
        <f t="shared" si="0"/>
        <v>0</v>
      </c>
      <c r="I5" s="25">
        <f t="shared" si="1"/>
        <v>0</v>
      </c>
    </row>
    <row r="6" spans="1:9" ht="38.25" x14ac:dyDescent="0.2">
      <c r="A6" s="22">
        <v>5</v>
      </c>
      <c r="B6" s="23" t="s">
        <v>33</v>
      </c>
      <c r="C6" s="23" t="s">
        <v>34</v>
      </c>
      <c r="D6" s="23">
        <v>2</v>
      </c>
      <c r="E6" s="23" t="s">
        <v>26</v>
      </c>
      <c r="F6" s="24"/>
      <c r="G6" s="24"/>
      <c r="H6" s="25">
        <f t="shared" si="0"/>
        <v>0</v>
      </c>
      <c r="I6" s="25">
        <f t="shared" si="1"/>
        <v>0</v>
      </c>
    </row>
    <row r="7" spans="1:9" ht="38.25" x14ac:dyDescent="0.2">
      <c r="A7" s="22">
        <v>6</v>
      </c>
      <c r="B7" s="23" t="s">
        <v>35</v>
      </c>
      <c r="C7" s="23" t="s">
        <v>36</v>
      </c>
      <c r="D7" s="23">
        <v>1</v>
      </c>
      <c r="E7" s="23" t="s">
        <v>26</v>
      </c>
      <c r="F7" s="24"/>
      <c r="G7" s="24"/>
      <c r="H7" s="25">
        <f t="shared" si="0"/>
        <v>0</v>
      </c>
      <c r="I7" s="25">
        <f t="shared" si="1"/>
        <v>0</v>
      </c>
    </row>
    <row r="8" spans="1:9" ht="25.5" x14ac:dyDescent="0.2">
      <c r="A8" s="22">
        <v>7</v>
      </c>
      <c r="B8" s="23" t="s">
        <v>37</v>
      </c>
      <c r="C8" s="23" t="s">
        <v>38</v>
      </c>
      <c r="D8" s="23">
        <v>25</v>
      </c>
      <c r="E8" s="23" t="s">
        <v>26</v>
      </c>
      <c r="F8" s="24"/>
      <c r="G8" s="24"/>
      <c r="H8" s="25">
        <f t="shared" si="0"/>
        <v>0</v>
      </c>
      <c r="I8" s="25">
        <f t="shared" si="1"/>
        <v>0</v>
      </c>
    </row>
    <row r="9" spans="1:9" ht="38.25" x14ac:dyDescent="0.2">
      <c r="A9" s="22">
        <v>8</v>
      </c>
      <c r="B9" s="23" t="s">
        <v>39</v>
      </c>
      <c r="C9" s="23" t="s">
        <v>40</v>
      </c>
      <c r="D9" s="23">
        <v>1</v>
      </c>
      <c r="E9" s="23" t="s">
        <v>26</v>
      </c>
      <c r="F9" s="24"/>
      <c r="G9" s="24"/>
      <c r="H9" s="25">
        <f t="shared" si="0"/>
        <v>0</v>
      </c>
      <c r="I9" s="25">
        <f t="shared" si="1"/>
        <v>0</v>
      </c>
    </row>
    <row r="10" spans="1:9" ht="51" x14ac:dyDescent="0.2">
      <c r="A10" s="22">
        <v>9</v>
      </c>
      <c r="B10" s="23" t="s">
        <v>41</v>
      </c>
      <c r="C10" s="23" t="s">
        <v>42</v>
      </c>
      <c r="D10" s="23">
        <v>15</v>
      </c>
      <c r="E10" s="23" t="s">
        <v>43</v>
      </c>
      <c r="F10" s="24"/>
      <c r="G10" s="24"/>
      <c r="H10" s="25">
        <f t="shared" si="0"/>
        <v>0</v>
      </c>
      <c r="I10" s="25">
        <f t="shared" si="1"/>
        <v>0</v>
      </c>
    </row>
    <row r="11" spans="1:9" ht="25.5" x14ac:dyDescent="0.2">
      <c r="A11" s="22">
        <v>10</v>
      </c>
      <c r="B11" s="23" t="s">
        <v>44</v>
      </c>
      <c r="C11" s="23" t="s">
        <v>45</v>
      </c>
      <c r="D11" s="23">
        <v>15</v>
      </c>
      <c r="E11" s="23" t="s">
        <v>43</v>
      </c>
      <c r="F11" s="24"/>
      <c r="G11" s="24"/>
      <c r="H11" s="25">
        <f t="shared" si="0"/>
        <v>0</v>
      </c>
      <c r="I11" s="25">
        <f t="shared" si="1"/>
        <v>0</v>
      </c>
    </row>
    <row r="12" spans="1:9" ht="38.25" x14ac:dyDescent="0.2">
      <c r="A12" s="22">
        <v>11</v>
      </c>
      <c r="B12" s="23" t="s">
        <v>46</v>
      </c>
      <c r="C12" s="23" t="s">
        <v>47</v>
      </c>
      <c r="D12" s="23">
        <v>1</v>
      </c>
      <c r="E12" s="23" t="s">
        <v>26</v>
      </c>
      <c r="F12" s="24"/>
      <c r="G12" s="24"/>
      <c r="H12" s="25">
        <f t="shared" si="0"/>
        <v>0</v>
      </c>
      <c r="I12" s="25">
        <f t="shared" si="1"/>
        <v>0</v>
      </c>
    </row>
    <row r="13" spans="1:9" ht="38.25" x14ac:dyDescent="0.2">
      <c r="A13" s="22">
        <v>12</v>
      </c>
      <c r="B13" s="23" t="s">
        <v>48</v>
      </c>
      <c r="C13" s="23" t="s">
        <v>49</v>
      </c>
      <c r="D13" s="23">
        <v>1</v>
      </c>
      <c r="E13" s="23" t="s">
        <v>50</v>
      </c>
      <c r="F13" s="24"/>
      <c r="G13" s="24"/>
      <c r="H13" s="25">
        <f t="shared" si="0"/>
        <v>0</v>
      </c>
      <c r="I13" s="25">
        <f t="shared" si="1"/>
        <v>0</v>
      </c>
    </row>
    <row r="14" spans="1:9" ht="127.5" x14ac:dyDescent="0.2">
      <c r="A14" s="22">
        <v>13</v>
      </c>
      <c r="B14" s="23" t="s">
        <v>51</v>
      </c>
      <c r="C14" s="23" t="s">
        <v>124</v>
      </c>
      <c r="D14" s="23">
        <v>30</v>
      </c>
      <c r="E14" s="23" t="s">
        <v>43</v>
      </c>
      <c r="F14" s="24"/>
      <c r="G14" s="24"/>
      <c r="H14" s="25">
        <f t="shared" si="0"/>
        <v>0</v>
      </c>
      <c r="I14" s="25">
        <f t="shared" si="1"/>
        <v>0</v>
      </c>
    </row>
    <row r="15" spans="1:9" ht="76.5" x14ac:dyDescent="0.2">
      <c r="A15" s="22">
        <v>14</v>
      </c>
      <c r="B15" s="23" t="s">
        <v>52</v>
      </c>
      <c r="C15" s="23" t="s">
        <v>53</v>
      </c>
      <c r="D15" s="23">
        <v>30</v>
      </c>
      <c r="E15" s="23" t="s">
        <v>43</v>
      </c>
      <c r="F15" s="24"/>
      <c r="G15" s="24"/>
      <c r="H15" s="25">
        <f t="shared" si="0"/>
        <v>0</v>
      </c>
      <c r="I15" s="25">
        <f t="shared" si="1"/>
        <v>0</v>
      </c>
    </row>
    <row r="16" spans="1:9" ht="102" x14ac:dyDescent="0.2">
      <c r="A16" s="22">
        <v>15</v>
      </c>
      <c r="B16" s="23" t="s">
        <v>54</v>
      </c>
      <c r="C16" s="23" t="s">
        <v>55</v>
      </c>
      <c r="D16" s="23">
        <v>14</v>
      </c>
      <c r="E16" s="23" t="s">
        <v>26</v>
      </c>
      <c r="F16" s="24"/>
      <c r="G16" s="24"/>
      <c r="H16" s="25">
        <f t="shared" si="0"/>
        <v>0</v>
      </c>
      <c r="I16" s="25">
        <f t="shared" si="1"/>
        <v>0</v>
      </c>
    </row>
    <row r="17" spans="1:9" ht="114.75" x14ac:dyDescent="0.2">
      <c r="A17" s="22">
        <v>16</v>
      </c>
      <c r="B17" s="23" t="s">
        <v>56</v>
      </c>
      <c r="C17" s="23" t="s">
        <v>57</v>
      </c>
      <c r="D17" s="23">
        <v>2</v>
      </c>
      <c r="E17" s="23" t="s">
        <v>26</v>
      </c>
      <c r="F17" s="24"/>
      <c r="G17" s="24"/>
      <c r="H17" s="25">
        <f t="shared" si="0"/>
        <v>0</v>
      </c>
      <c r="I17" s="25">
        <f t="shared" si="1"/>
        <v>0</v>
      </c>
    </row>
    <row r="18" spans="1:9" ht="89.25" x14ac:dyDescent="0.2">
      <c r="A18" s="22">
        <v>17</v>
      </c>
      <c r="B18" s="23" t="s">
        <v>58</v>
      </c>
      <c r="C18" s="23" t="s">
        <v>59</v>
      </c>
      <c r="D18" s="23">
        <v>2</v>
      </c>
      <c r="E18" s="23" t="s">
        <v>26</v>
      </c>
      <c r="F18" s="24"/>
      <c r="G18" s="24"/>
      <c r="H18" s="25">
        <f t="shared" si="0"/>
        <v>0</v>
      </c>
      <c r="I18" s="25">
        <f t="shared" si="1"/>
        <v>0</v>
      </c>
    </row>
    <row r="19" spans="1:9" ht="102" x14ac:dyDescent="0.2">
      <c r="A19" s="22">
        <v>18</v>
      </c>
      <c r="B19" s="23" t="s">
        <v>60</v>
      </c>
      <c r="C19" s="23" t="s">
        <v>61</v>
      </c>
      <c r="D19" s="23">
        <v>1</v>
      </c>
      <c r="E19" s="23" t="s">
        <v>26</v>
      </c>
      <c r="F19" s="24"/>
      <c r="G19" s="24"/>
      <c r="H19" s="25">
        <f t="shared" si="0"/>
        <v>0</v>
      </c>
      <c r="I19" s="25">
        <f t="shared" si="1"/>
        <v>0</v>
      </c>
    </row>
    <row r="20" spans="1:9" ht="102" x14ac:dyDescent="0.2">
      <c r="A20" s="22">
        <v>19</v>
      </c>
      <c r="B20" s="23" t="s">
        <v>62</v>
      </c>
      <c r="C20" s="23" t="s">
        <v>63</v>
      </c>
      <c r="D20" s="23">
        <v>3</v>
      </c>
      <c r="E20" s="23" t="s">
        <v>26</v>
      </c>
      <c r="F20" s="24"/>
      <c r="G20" s="24"/>
      <c r="H20" s="25">
        <f t="shared" si="0"/>
        <v>0</v>
      </c>
      <c r="I20" s="25">
        <f t="shared" si="1"/>
        <v>0</v>
      </c>
    </row>
    <row r="21" spans="1:9" ht="89.25" x14ac:dyDescent="0.2">
      <c r="A21" s="22">
        <v>20</v>
      </c>
      <c r="B21" s="23" t="s">
        <v>64</v>
      </c>
      <c r="C21" s="23" t="s">
        <v>65</v>
      </c>
      <c r="D21" s="23">
        <v>9</v>
      </c>
      <c r="E21" s="23" t="s">
        <v>26</v>
      </c>
      <c r="F21" s="24"/>
      <c r="G21" s="24"/>
      <c r="H21" s="25">
        <f t="shared" si="0"/>
        <v>0</v>
      </c>
      <c r="I21" s="25">
        <f t="shared" si="1"/>
        <v>0</v>
      </c>
    </row>
    <row r="22" spans="1:9" ht="102" x14ac:dyDescent="0.2">
      <c r="A22" s="22">
        <v>21</v>
      </c>
      <c r="B22" s="23" t="s">
        <v>66</v>
      </c>
      <c r="C22" s="23" t="s">
        <v>67</v>
      </c>
      <c r="D22" s="23">
        <v>2</v>
      </c>
      <c r="E22" s="23" t="s">
        <v>26</v>
      </c>
      <c r="F22" s="24"/>
      <c r="G22" s="24"/>
      <c r="H22" s="25">
        <f t="shared" si="0"/>
        <v>0</v>
      </c>
      <c r="I22" s="25">
        <f t="shared" si="1"/>
        <v>0</v>
      </c>
    </row>
    <row r="23" spans="1:9" ht="76.5" x14ac:dyDescent="0.2">
      <c r="A23" s="22">
        <v>22</v>
      </c>
      <c r="B23" s="23" t="s">
        <v>68</v>
      </c>
      <c r="C23" s="23" t="s">
        <v>69</v>
      </c>
      <c r="D23" s="23">
        <v>4</v>
      </c>
      <c r="E23" s="23" t="s">
        <v>26</v>
      </c>
      <c r="F23" s="24"/>
      <c r="G23" s="24"/>
      <c r="H23" s="25">
        <f t="shared" si="0"/>
        <v>0</v>
      </c>
      <c r="I23" s="25">
        <f t="shared" si="1"/>
        <v>0</v>
      </c>
    </row>
    <row r="24" spans="1:9" ht="51" x14ac:dyDescent="0.2">
      <c r="A24" s="22">
        <v>23</v>
      </c>
      <c r="B24" s="23" t="s">
        <v>70</v>
      </c>
      <c r="C24" s="23" t="s">
        <v>71</v>
      </c>
      <c r="D24" s="23">
        <v>15</v>
      </c>
      <c r="E24" s="23" t="s">
        <v>26</v>
      </c>
      <c r="F24" s="24"/>
      <c r="G24" s="24"/>
      <c r="H24" s="25">
        <f t="shared" si="0"/>
        <v>0</v>
      </c>
      <c r="I24" s="25">
        <f t="shared" si="1"/>
        <v>0</v>
      </c>
    </row>
    <row r="25" spans="1:9" ht="63.75" x14ac:dyDescent="0.2">
      <c r="A25" s="22">
        <v>24</v>
      </c>
      <c r="B25" s="23" t="s">
        <v>72</v>
      </c>
      <c r="C25" s="23" t="s">
        <v>73</v>
      </c>
      <c r="D25" s="23">
        <v>10</v>
      </c>
      <c r="E25" s="23" t="s">
        <v>26</v>
      </c>
      <c r="F25" s="24"/>
      <c r="G25" s="24"/>
      <c r="H25" s="25">
        <f t="shared" si="0"/>
        <v>0</v>
      </c>
      <c r="I25" s="25">
        <f t="shared" si="1"/>
        <v>0</v>
      </c>
    </row>
    <row r="26" spans="1:9" ht="51" x14ac:dyDescent="0.2">
      <c r="A26" s="22">
        <v>25</v>
      </c>
      <c r="B26" s="23" t="s">
        <v>74</v>
      </c>
      <c r="C26" s="23" t="s">
        <v>75</v>
      </c>
      <c r="D26" s="23">
        <v>4</v>
      </c>
      <c r="E26" s="23" t="s">
        <v>26</v>
      </c>
      <c r="F26" s="24"/>
      <c r="G26" s="24"/>
      <c r="H26" s="25">
        <f t="shared" si="0"/>
        <v>0</v>
      </c>
      <c r="I26" s="25">
        <f t="shared" si="1"/>
        <v>0</v>
      </c>
    </row>
    <row r="27" spans="1:9" ht="89.25" x14ac:dyDescent="0.2">
      <c r="A27" s="22">
        <v>26</v>
      </c>
      <c r="B27" s="23" t="s">
        <v>76</v>
      </c>
      <c r="C27" s="23" t="s">
        <v>77</v>
      </c>
      <c r="D27" s="23">
        <v>4</v>
      </c>
      <c r="E27" s="23" t="s">
        <v>26</v>
      </c>
      <c r="F27" s="24"/>
      <c r="G27" s="24"/>
      <c r="H27" s="25">
        <f t="shared" si="0"/>
        <v>0</v>
      </c>
      <c r="I27" s="25">
        <f t="shared" si="1"/>
        <v>0</v>
      </c>
    </row>
    <row r="28" spans="1:9" ht="89.25" x14ac:dyDescent="0.2">
      <c r="A28" s="22">
        <v>27</v>
      </c>
      <c r="B28" s="23" t="s">
        <v>78</v>
      </c>
      <c r="C28" s="23" t="s">
        <v>79</v>
      </c>
      <c r="D28" s="23">
        <v>2</v>
      </c>
      <c r="E28" s="23" t="s">
        <v>26</v>
      </c>
      <c r="F28" s="24"/>
      <c r="G28" s="24"/>
      <c r="H28" s="25">
        <f t="shared" si="0"/>
        <v>0</v>
      </c>
      <c r="I28" s="25">
        <f t="shared" si="1"/>
        <v>0</v>
      </c>
    </row>
    <row r="29" spans="1:9" ht="38.25" x14ac:dyDescent="0.2">
      <c r="A29" s="22">
        <v>28</v>
      </c>
      <c r="B29" s="23" t="s">
        <v>80</v>
      </c>
      <c r="C29" s="23" t="s">
        <v>81</v>
      </c>
      <c r="D29" s="23">
        <v>4</v>
      </c>
      <c r="E29" s="23" t="s">
        <v>26</v>
      </c>
      <c r="F29" s="24"/>
      <c r="G29" s="24"/>
      <c r="H29" s="25">
        <f t="shared" si="0"/>
        <v>0</v>
      </c>
      <c r="I29" s="25">
        <f t="shared" si="1"/>
        <v>0</v>
      </c>
    </row>
    <row r="30" spans="1:9" ht="51" x14ac:dyDescent="0.2">
      <c r="A30" s="22">
        <v>29</v>
      </c>
      <c r="B30" s="23" t="s">
        <v>82</v>
      </c>
      <c r="C30" s="23" t="s">
        <v>83</v>
      </c>
      <c r="D30" s="23">
        <v>4</v>
      </c>
      <c r="E30" s="23" t="s">
        <v>26</v>
      </c>
      <c r="F30" s="24"/>
      <c r="G30" s="24"/>
      <c r="H30" s="25">
        <f t="shared" si="0"/>
        <v>0</v>
      </c>
      <c r="I30" s="25">
        <f t="shared" si="1"/>
        <v>0</v>
      </c>
    </row>
    <row r="31" spans="1:9" ht="114.75" x14ac:dyDescent="0.2">
      <c r="A31" s="22">
        <v>30</v>
      </c>
      <c r="B31" s="23" t="s">
        <v>84</v>
      </c>
      <c r="C31" s="23" t="s">
        <v>85</v>
      </c>
      <c r="D31" s="23">
        <v>2</v>
      </c>
      <c r="E31" s="23" t="s">
        <v>26</v>
      </c>
      <c r="F31" s="24"/>
      <c r="G31" s="24"/>
      <c r="H31" s="25">
        <f t="shared" si="0"/>
        <v>0</v>
      </c>
      <c r="I31" s="25">
        <f t="shared" si="1"/>
        <v>0</v>
      </c>
    </row>
    <row r="32" spans="1:9" ht="63.75" x14ac:dyDescent="0.2">
      <c r="A32" s="22">
        <v>31</v>
      </c>
      <c r="B32" s="23" t="s">
        <v>86</v>
      </c>
      <c r="C32" s="23" t="s">
        <v>87</v>
      </c>
      <c r="D32" s="23">
        <v>1</v>
      </c>
      <c r="E32" s="23" t="s">
        <v>26</v>
      </c>
      <c r="F32" s="24"/>
      <c r="G32" s="24"/>
      <c r="H32" s="25">
        <f t="shared" si="0"/>
        <v>0</v>
      </c>
      <c r="I32" s="25">
        <f t="shared" si="1"/>
        <v>0</v>
      </c>
    </row>
    <row r="33" spans="1:9" ht="76.5" x14ac:dyDescent="0.2">
      <c r="A33" s="22">
        <v>32</v>
      </c>
      <c r="B33" s="23" t="s">
        <v>88</v>
      </c>
      <c r="C33" s="23" t="s">
        <v>89</v>
      </c>
      <c r="D33" s="23">
        <v>1</v>
      </c>
      <c r="E33" s="23" t="s">
        <v>26</v>
      </c>
      <c r="F33" s="24"/>
      <c r="G33" s="24"/>
      <c r="H33" s="25">
        <f t="shared" si="0"/>
        <v>0</v>
      </c>
      <c r="I33" s="25">
        <f t="shared" si="1"/>
        <v>0</v>
      </c>
    </row>
    <row r="34" spans="1:9" ht="76.5" x14ac:dyDescent="0.2">
      <c r="A34" s="22">
        <v>33</v>
      </c>
      <c r="B34" s="23" t="s">
        <v>90</v>
      </c>
      <c r="C34" s="23" t="s">
        <v>91</v>
      </c>
      <c r="D34" s="23">
        <v>1</v>
      </c>
      <c r="E34" s="23" t="s">
        <v>26</v>
      </c>
      <c r="F34" s="24"/>
      <c r="G34" s="24"/>
      <c r="H34" s="25">
        <f t="shared" si="0"/>
        <v>0</v>
      </c>
      <c r="I34" s="25">
        <f t="shared" si="1"/>
        <v>0</v>
      </c>
    </row>
    <row r="35" spans="1:9" ht="102" x14ac:dyDescent="0.2">
      <c r="A35" s="22">
        <v>34</v>
      </c>
      <c r="B35" s="23" t="s">
        <v>92</v>
      </c>
      <c r="C35" s="23" t="s">
        <v>93</v>
      </c>
      <c r="D35" s="23">
        <v>2</v>
      </c>
      <c r="E35" s="23" t="s">
        <v>26</v>
      </c>
      <c r="F35" s="24"/>
      <c r="G35" s="24"/>
      <c r="H35" s="25">
        <f t="shared" si="0"/>
        <v>0</v>
      </c>
      <c r="I35" s="25">
        <f t="shared" si="1"/>
        <v>0</v>
      </c>
    </row>
    <row r="36" spans="1:9" ht="102" x14ac:dyDescent="0.2">
      <c r="A36" s="22">
        <v>35</v>
      </c>
      <c r="B36" s="23" t="s">
        <v>94</v>
      </c>
      <c r="C36" s="23" t="s">
        <v>95</v>
      </c>
      <c r="D36" s="23">
        <v>1</v>
      </c>
      <c r="E36" s="23" t="s">
        <v>26</v>
      </c>
      <c r="F36" s="24"/>
      <c r="G36" s="24"/>
      <c r="H36" s="25">
        <f t="shared" si="0"/>
        <v>0</v>
      </c>
      <c r="I36" s="25">
        <f t="shared" si="1"/>
        <v>0</v>
      </c>
    </row>
    <row r="37" spans="1:9" ht="89.25" x14ac:dyDescent="0.2">
      <c r="A37" s="22">
        <v>36</v>
      </c>
      <c r="B37" s="23" t="s">
        <v>96</v>
      </c>
      <c r="C37" s="23" t="s">
        <v>97</v>
      </c>
      <c r="D37" s="23">
        <v>1</v>
      </c>
      <c r="E37" s="23" t="s">
        <v>26</v>
      </c>
      <c r="F37" s="24"/>
      <c r="G37" s="24"/>
      <c r="H37" s="25">
        <f t="shared" si="0"/>
        <v>0</v>
      </c>
      <c r="I37" s="25">
        <f t="shared" si="1"/>
        <v>0</v>
      </c>
    </row>
    <row r="38" spans="1:9" ht="89.25" x14ac:dyDescent="0.2">
      <c r="A38" s="22">
        <v>37</v>
      </c>
      <c r="B38" s="23" t="s">
        <v>98</v>
      </c>
      <c r="C38" s="23" t="s">
        <v>99</v>
      </c>
      <c r="D38" s="23">
        <v>2</v>
      </c>
      <c r="E38" s="23" t="s">
        <v>26</v>
      </c>
      <c r="F38" s="24"/>
      <c r="G38" s="24"/>
      <c r="H38" s="25">
        <f t="shared" si="0"/>
        <v>0</v>
      </c>
      <c r="I38" s="25">
        <f t="shared" si="1"/>
        <v>0</v>
      </c>
    </row>
    <row r="39" spans="1:9" ht="102" x14ac:dyDescent="0.2">
      <c r="A39" s="22">
        <v>38</v>
      </c>
      <c r="B39" s="23" t="s">
        <v>100</v>
      </c>
      <c r="C39" s="23" t="s">
        <v>101</v>
      </c>
      <c r="D39" s="23">
        <v>1</v>
      </c>
      <c r="E39" s="23" t="s">
        <v>26</v>
      </c>
      <c r="F39" s="24"/>
      <c r="G39" s="24"/>
      <c r="H39" s="25">
        <f t="shared" si="0"/>
        <v>0</v>
      </c>
      <c r="I39" s="25">
        <f t="shared" si="1"/>
        <v>0</v>
      </c>
    </row>
    <row r="40" spans="1:9" ht="102" x14ac:dyDescent="0.2">
      <c r="A40" s="22">
        <v>39</v>
      </c>
      <c r="B40" s="23" t="s">
        <v>100</v>
      </c>
      <c r="C40" s="23" t="s">
        <v>102</v>
      </c>
      <c r="D40" s="23">
        <v>1</v>
      </c>
      <c r="E40" s="23" t="s">
        <v>26</v>
      </c>
      <c r="F40" s="24"/>
      <c r="G40" s="24"/>
      <c r="H40" s="25">
        <f t="shared" si="0"/>
        <v>0</v>
      </c>
      <c r="I40" s="25">
        <f t="shared" si="1"/>
        <v>0</v>
      </c>
    </row>
    <row r="41" spans="1:9" ht="89.25" x14ac:dyDescent="0.2">
      <c r="A41" s="22">
        <v>40</v>
      </c>
      <c r="B41" s="23" t="s">
        <v>103</v>
      </c>
      <c r="C41" s="23" t="s">
        <v>104</v>
      </c>
      <c r="D41" s="23">
        <v>1</v>
      </c>
      <c r="E41" s="23" t="s">
        <v>26</v>
      </c>
      <c r="F41" s="24"/>
      <c r="G41" s="24"/>
      <c r="H41" s="25">
        <f t="shared" si="0"/>
        <v>0</v>
      </c>
      <c r="I41" s="25">
        <f t="shared" si="1"/>
        <v>0</v>
      </c>
    </row>
    <row r="42" spans="1:9" ht="89.25" x14ac:dyDescent="0.2">
      <c r="A42" s="22">
        <v>41</v>
      </c>
      <c r="B42" s="23" t="s">
        <v>105</v>
      </c>
      <c r="C42" s="23" t="s">
        <v>106</v>
      </c>
      <c r="D42" s="23">
        <v>1</v>
      </c>
      <c r="E42" s="23" t="s">
        <v>26</v>
      </c>
      <c r="F42" s="24"/>
      <c r="G42" s="24"/>
      <c r="H42" s="25">
        <f t="shared" si="0"/>
        <v>0</v>
      </c>
      <c r="I42" s="25">
        <f t="shared" si="1"/>
        <v>0</v>
      </c>
    </row>
    <row r="43" spans="1:9" ht="114.75" x14ac:dyDescent="0.2">
      <c r="A43" s="22">
        <v>42</v>
      </c>
      <c r="B43" s="23" t="s">
        <v>107</v>
      </c>
      <c r="C43" s="23" t="s">
        <v>108</v>
      </c>
      <c r="D43" s="23">
        <v>1</v>
      </c>
      <c r="E43" s="23" t="s">
        <v>26</v>
      </c>
      <c r="F43" s="24"/>
      <c r="G43" s="24"/>
      <c r="H43" s="25">
        <f t="shared" si="0"/>
        <v>0</v>
      </c>
      <c r="I43" s="25">
        <f t="shared" si="1"/>
        <v>0</v>
      </c>
    </row>
    <row r="44" spans="1:9" ht="89.25" x14ac:dyDescent="0.2">
      <c r="A44" s="22">
        <v>43</v>
      </c>
      <c r="B44" s="23" t="s">
        <v>109</v>
      </c>
      <c r="C44" s="23" t="s">
        <v>110</v>
      </c>
      <c r="D44" s="23">
        <v>1</v>
      </c>
      <c r="E44" s="23" t="s">
        <v>26</v>
      </c>
      <c r="F44" s="24"/>
      <c r="G44" s="24"/>
      <c r="H44" s="25">
        <f t="shared" si="0"/>
        <v>0</v>
      </c>
      <c r="I44" s="25">
        <f t="shared" si="1"/>
        <v>0</v>
      </c>
    </row>
    <row r="45" spans="1:9" ht="76.5" x14ac:dyDescent="0.2">
      <c r="A45" s="22">
        <v>44</v>
      </c>
      <c r="B45" s="23" t="s">
        <v>111</v>
      </c>
      <c r="C45" s="23" t="s">
        <v>112</v>
      </c>
      <c r="D45" s="23">
        <v>4</v>
      </c>
      <c r="E45" s="23" t="s">
        <v>43</v>
      </c>
      <c r="F45" s="24"/>
      <c r="G45" s="24"/>
      <c r="H45" s="25">
        <f t="shared" si="0"/>
        <v>0</v>
      </c>
      <c r="I45" s="25">
        <f t="shared" si="1"/>
        <v>0</v>
      </c>
    </row>
    <row r="46" spans="1:9" ht="76.5" x14ac:dyDescent="0.2">
      <c r="A46" s="22">
        <v>45</v>
      </c>
      <c r="B46" s="23" t="s">
        <v>113</v>
      </c>
      <c r="C46" s="23" t="s">
        <v>126</v>
      </c>
      <c r="D46" s="23">
        <v>4</v>
      </c>
      <c r="E46" s="23" t="s">
        <v>43</v>
      </c>
      <c r="F46" s="24"/>
      <c r="G46" s="24"/>
      <c r="H46" s="25">
        <f t="shared" si="0"/>
        <v>0</v>
      </c>
      <c r="I46" s="25">
        <f t="shared" si="1"/>
        <v>0</v>
      </c>
    </row>
    <row r="47" spans="1:9" ht="76.5" x14ac:dyDescent="0.2">
      <c r="A47" s="22">
        <v>46</v>
      </c>
      <c r="B47" s="23" t="s">
        <v>114</v>
      </c>
      <c r="C47" s="23" t="s">
        <v>125</v>
      </c>
      <c r="D47" s="23">
        <v>5</v>
      </c>
      <c r="E47" s="23" t="s">
        <v>43</v>
      </c>
      <c r="F47" s="24"/>
      <c r="G47" s="24"/>
      <c r="H47" s="25">
        <f t="shared" si="0"/>
        <v>0</v>
      </c>
      <c r="I47" s="25">
        <f t="shared" si="1"/>
        <v>0</v>
      </c>
    </row>
    <row r="48" spans="1:9" ht="51" x14ac:dyDescent="0.2">
      <c r="A48" s="22">
        <v>47</v>
      </c>
      <c r="B48" s="23" t="s">
        <v>115</v>
      </c>
      <c r="C48" s="23" t="s">
        <v>116</v>
      </c>
      <c r="D48" s="23">
        <v>2</v>
      </c>
      <c r="E48" s="23" t="s">
        <v>26</v>
      </c>
      <c r="F48" s="24"/>
      <c r="G48" s="24"/>
      <c r="H48" s="25">
        <f t="shared" si="0"/>
        <v>0</v>
      </c>
      <c r="I48" s="25">
        <f t="shared" si="1"/>
        <v>0</v>
      </c>
    </row>
    <row r="49" spans="1:9" ht="38.25" x14ac:dyDescent="0.2">
      <c r="A49" s="22">
        <v>48</v>
      </c>
      <c r="B49" s="23" t="s">
        <v>117</v>
      </c>
      <c r="C49" s="23" t="s">
        <v>118</v>
      </c>
      <c r="D49" s="23">
        <v>1</v>
      </c>
      <c r="E49" s="23" t="s">
        <v>26</v>
      </c>
      <c r="F49" s="24"/>
      <c r="G49" s="24"/>
      <c r="H49" s="25">
        <f t="shared" si="0"/>
        <v>0</v>
      </c>
      <c r="I49" s="25">
        <f t="shared" si="1"/>
        <v>0</v>
      </c>
    </row>
    <row r="50" spans="1:9" ht="63.75" x14ac:dyDescent="0.2">
      <c r="A50" s="22">
        <v>49</v>
      </c>
      <c r="B50" s="23" t="s">
        <v>119</v>
      </c>
      <c r="C50" s="23" t="s">
        <v>120</v>
      </c>
      <c r="D50" s="23">
        <v>1</v>
      </c>
      <c r="E50" s="23" t="s">
        <v>26</v>
      </c>
      <c r="F50" s="24"/>
      <c r="G50" s="24"/>
      <c r="H50" s="25">
        <f t="shared" si="0"/>
        <v>0</v>
      </c>
      <c r="I50" s="25">
        <f t="shared" si="1"/>
        <v>0</v>
      </c>
    </row>
    <row r="51" spans="1:9" ht="25.5" x14ac:dyDescent="0.2">
      <c r="A51" s="22">
        <v>50</v>
      </c>
      <c r="B51" s="23" t="s">
        <v>121</v>
      </c>
      <c r="C51" s="23" t="s">
        <v>122</v>
      </c>
      <c r="D51" s="23">
        <v>2</v>
      </c>
      <c r="E51" s="23" t="s">
        <v>26</v>
      </c>
      <c r="F51" s="24"/>
      <c r="G51" s="24"/>
      <c r="H51" s="25">
        <f t="shared" si="0"/>
        <v>0</v>
      </c>
      <c r="I51" s="25">
        <f t="shared" si="1"/>
        <v>0</v>
      </c>
    </row>
    <row r="52" spans="1:9" s="29" customFormat="1" ht="28.5" x14ac:dyDescent="0.2">
      <c r="A52" s="30"/>
      <c r="B52" s="31"/>
      <c r="C52" s="32" t="s">
        <v>123</v>
      </c>
      <c r="D52" s="32"/>
      <c r="E52" s="32"/>
      <c r="F52" s="33"/>
      <c r="G52" s="33"/>
      <c r="H52" s="34">
        <f>ROUND(SUM(H2:H51),0)</f>
        <v>0</v>
      </c>
      <c r="I52" s="34">
        <f>ROUND(SUM(I2:I51),0)</f>
        <v>0</v>
      </c>
    </row>
  </sheetData>
  <printOptions horizontalCentered="1" gridLines="1"/>
  <pageMargins left="0.31496062992125984" right="0.31496062992125984" top="0.59055118110236227" bottom="0.35433070866141736" header="0.11811023622047245" footer="0.11811023622047245"/>
  <pageSetup paperSize="9" scale="84" fitToHeight="0" pageOrder="overThenDown" orientation="portrait" useFirstPageNumber="1" horizontalDpi="300" verticalDpi="300" r:id="rId1"/>
  <headerFooter alignWithMargins="0">
    <oddHeader>&amp;LTZÉG Mérnök Iroda Kft&amp;RÉpületgépészet
&amp;A</oddHeader>
    <oddFooter>&amp;L2026.08.24.&amp;C&amp;N./&amp;P&amp;RKöltségvetés</oddFooter>
  </headerFooter>
  <rowBreaks count="1" manualBreakCount="1">
    <brk id="5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B39CF-F6F2-4754-A04C-D7FA0C65E886}">
  <sheetPr>
    <pageSetUpPr fitToPage="1"/>
  </sheetPr>
  <dimension ref="A1:I27"/>
  <sheetViews>
    <sheetView workbookViewId="0">
      <pane ySplit="1" topLeftCell="A22" activePane="bottomLeft" state="frozen"/>
      <selection activeCell="A4" sqref="A4"/>
      <selection pane="bottomLeft" activeCell="P26" sqref="P26"/>
    </sheetView>
  </sheetViews>
  <sheetFormatPr defaultRowHeight="12.75" x14ac:dyDescent="0.2"/>
  <cols>
    <col min="1" max="1" width="4.7109375" style="19" customWidth="1"/>
    <col min="2" max="2" width="11.42578125" style="21" customWidth="1"/>
    <col min="3" max="3" width="35.7109375" style="21" customWidth="1"/>
    <col min="4" max="4" width="7.7109375" style="21" customWidth="1"/>
    <col min="5" max="5" width="8.7109375" style="21" customWidth="1"/>
    <col min="6" max="9" width="12.7109375" style="26" customWidth="1"/>
    <col min="10" max="16384" width="9.140625" style="21"/>
  </cols>
  <sheetData>
    <row r="1" spans="1:9" s="20" customFormat="1" ht="25.5" x14ac:dyDescent="0.2">
      <c r="A1" s="27" t="s">
        <v>15</v>
      </c>
      <c r="B1" s="27" t="s">
        <v>16</v>
      </c>
      <c r="C1" s="27" t="s">
        <v>17</v>
      </c>
      <c r="D1" s="27" t="s">
        <v>18</v>
      </c>
      <c r="E1" s="27" t="s">
        <v>19</v>
      </c>
      <c r="F1" s="28" t="s">
        <v>20</v>
      </c>
      <c r="G1" s="28" t="s">
        <v>21</v>
      </c>
      <c r="H1" s="28" t="s">
        <v>22</v>
      </c>
      <c r="I1" s="28" t="s">
        <v>23</v>
      </c>
    </row>
    <row r="2" spans="1:9" ht="25.5" x14ac:dyDescent="0.2">
      <c r="A2" s="22">
        <v>1</v>
      </c>
      <c r="B2" s="23" t="s">
        <v>24</v>
      </c>
      <c r="C2" s="23" t="s">
        <v>25</v>
      </c>
      <c r="D2" s="23">
        <v>1</v>
      </c>
      <c r="E2" s="23" t="s">
        <v>26</v>
      </c>
      <c r="F2" s="24"/>
      <c r="G2" s="24"/>
      <c r="H2" s="25">
        <f t="shared" ref="H2:H26" si="0">ROUND(F2*D2,0)</f>
        <v>0</v>
      </c>
      <c r="I2" s="25">
        <f t="shared" ref="I2:I26" si="1">ROUND(G2*D2,0)</f>
        <v>0</v>
      </c>
    </row>
    <row r="3" spans="1:9" ht="25.5" x14ac:dyDescent="0.2">
      <c r="A3" s="22">
        <v>2</v>
      </c>
      <c r="B3" s="23" t="s">
        <v>127</v>
      </c>
      <c r="C3" s="23" t="s">
        <v>128</v>
      </c>
      <c r="D3" s="23">
        <v>1</v>
      </c>
      <c r="E3" s="23" t="s">
        <v>26</v>
      </c>
      <c r="F3" s="24"/>
      <c r="G3" s="24"/>
      <c r="H3" s="25">
        <f t="shared" si="0"/>
        <v>0</v>
      </c>
      <c r="I3" s="25">
        <f t="shared" si="1"/>
        <v>0</v>
      </c>
    </row>
    <row r="4" spans="1:9" ht="38.25" x14ac:dyDescent="0.2">
      <c r="A4" s="22">
        <v>3</v>
      </c>
      <c r="B4" s="23" t="s">
        <v>129</v>
      </c>
      <c r="C4" s="23" t="s">
        <v>130</v>
      </c>
      <c r="D4" s="23">
        <v>1</v>
      </c>
      <c r="E4" s="23" t="s">
        <v>26</v>
      </c>
      <c r="F4" s="24"/>
      <c r="G4" s="24"/>
      <c r="H4" s="25">
        <f t="shared" si="0"/>
        <v>0</v>
      </c>
      <c r="I4" s="25">
        <f t="shared" si="1"/>
        <v>0</v>
      </c>
    </row>
    <row r="5" spans="1:9" ht="25.5" x14ac:dyDescent="0.2">
      <c r="A5" s="22">
        <v>4</v>
      </c>
      <c r="B5" s="23" t="s">
        <v>131</v>
      </c>
      <c r="C5" s="23" t="s">
        <v>132</v>
      </c>
      <c r="D5" s="23">
        <v>1</v>
      </c>
      <c r="E5" s="23" t="s">
        <v>50</v>
      </c>
      <c r="F5" s="24"/>
      <c r="G5" s="24"/>
      <c r="H5" s="25">
        <f t="shared" si="0"/>
        <v>0</v>
      </c>
      <c r="I5" s="25">
        <f t="shared" si="1"/>
        <v>0</v>
      </c>
    </row>
    <row r="6" spans="1:9" ht="25.5" x14ac:dyDescent="0.2">
      <c r="A6" s="22">
        <v>5</v>
      </c>
      <c r="B6" s="23" t="s">
        <v>24</v>
      </c>
      <c r="C6" s="23" t="s">
        <v>133</v>
      </c>
      <c r="D6" s="23">
        <v>1</v>
      </c>
      <c r="E6" s="23" t="s">
        <v>26</v>
      </c>
      <c r="F6" s="24"/>
      <c r="G6" s="24"/>
      <c r="H6" s="25">
        <f t="shared" si="0"/>
        <v>0</v>
      </c>
      <c r="I6" s="25">
        <f t="shared" si="1"/>
        <v>0</v>
      </c>
    </row>
    <row r="7" spans="1:9" ht="51" x14ac:dyDescent="0.2">
      <c r="A7" s="22">
        <v>6</v>
      </c>
      <c r="B7" s="23" t="s">
        <v>41</v>
      </c>
      <c r="C7" s="23" t="s">
        <v>42</v>
      </c>
      <c r="D7" s="23">
        <v>15</v>
      </c>
      <c r="E7" s="23" t="s">
        <v>43</v>
      </c>
      <c r="F7" s="24"/>
      <c r="G7" s="24"/>
      <c r="H7" s="25">
        <f t="shared" si="0"/>
        <v>0</v>
      </c>
      <c r="I7" s="25">
        <f t="shared" si="1"/>
        <v>0</v>
      </c>
    </row>
    <row r="8" spans="1:9" ht="25.5" x14ac:dyDescent="0.2">
      <c r="A8" s="22">
        <v>7</v>
      </c>
      <c r="B8" s="23" t="s">
        <v>37</v>
      </c>
      <c r="C8" s="23" t="s">
        <v>38</v>
      </c>
      <c r="D8" s="23">
        <v>1</v>
      </c>
      <c r="E8" s="23" t="s">
        <v>26</v>
      </c>
      <c r="F8" s="24"/>
      <c r="G8" s="24"/>
      <c r="H8" s="25">
        <f t="shared" si="0"/>
        <v>0</v>
      </c>
      <c r="I8" s="25">
        <f t="shared" si="1"/>
        <v>0</v>
      </c>
    </row>
    <row r="9" spans="1:9" ht="38.25" x14ac:dyDescent="0.2">
      <c r="A9" s="22">
        <v>8</v>
      </c>
      <c r="B9" s="23" t="s">
        <v>134</v>
      </c>
      <c r="C9" s="23" t="s">
        <v>135</v>
      </c>
      <c r="D9" s="23">
        <v>1</v>
      </c>
      <c r="E9" s="23" t="s">
        <v>50</v>
      </c>
      <c r="F9" s="24"/>
      <c r="G9" s="24"/>
      <c r="H9" s="25">
        <f t="shared" si="0"/>
        <v>0</v>
      </c>
      <c r="I9" s="25">
        <f t="shared" si="1"/>
        <v>0</v>
      </c>
    </row>
    <row r="10" spans="1:9" ht="51" x14ac:dyDescent="0.2">
      <c r="A10" s="22">
        <v>9</v>
      </c>
      <c r="B10" s="23" t="s">
        <v>134</v>
      </c>
      <c r="C10" s="23" t="s">
        <v>136</v>
      </c>
      <c r="D10" s="23">
        <v>2</v>
      </c>
      <c r="E10" s="23" t="s">
        <v>26</v>
      </c>
      <c r="F10" s="24"/>
      <c r="G10" s="24"/>
      <c r="H10" s="25">
        <f t="shared" si="0"/>
        <v>0</v>
      </c>
      <c r="I10" s="25">
        <f t="shared" si="1"/>
        <v>0</v>
      </c>
    </row>
    <row r="11" spans="1:9" ht="63.75" x14ac:dyDescent="0.2">
      <c r="A11" s="22">
        <v>10</v>
      </c>
      <c r="B11" s="23" t="s">
        <v>137</v>
      </c>
      <c r="C11" s="23" t="s">
        <v>138</v>
      </c>
      <c r="D11" s="23">
        <v>1</v>
      </c>
      <c r="E11" s="23" t="s">
        <v>26</v>
      </c>
      <c r="F11" s="24"/>
      <c r="G11" s="24"/>
      <c r="H11" s="25">
        <f t="shared" si="0"/>
        <v>0</v>
      </c>
      <c r="I11" s="25">
        <f t="shared" si="1"/>
        <v>0</v>
      </c>
    </row>
    <row r="12" spans="1:9" ht="76.5" x14ac:dyDescent="0.2">
      <c r="A12" s="22">
        <v>11</v>
      </c>
      <c r="B12" s="23" t="s">
        <v>139</v>
      </c>
      <c r="C12" s="23" t="s">
        <v>140</v>
      </c>
      <c r="D12" s="23">
        <v>10</v>
      </c>
      <c r="E12" s="23" t="s">
        <v>43</v>
      </c>
      <c r="F12" s="24"/>
      <c r="G12" s="24"/>
      <c r="H12" s="25">
        <f t="shared" si="0"/>
        <v>0</v>
      </c>
      <c r="I12" s="25">
        <f t="shared" si="1"/>
        <v>0</v>
      </c>
    </row>
    <row r="13" spans="1:9" ht="76.5" x14ac:dyDescent="0.2">
      <c r="A13" s="22">
        <v>12</v>
      </c>
      <c r="B13" s="23" t="s">
        <v>141</v>
      </c>
      <c r="C13" s="23" t="s">
        <v>142</v>
      </c>
      <c r="D13" s="23">
        <v>10</v>
      </c>
      <c r="E13" s="23" t="s">
        <v>43</v>
      </c>
      <c r="F13" s="24"/>
      <c r="G13" s="24"/>
      <c r="H13" s="25">
        <f t="shared" si="0"/>
        <v>0</v>
      </c>
      <c r="I13" s="25">
        <f t="shared" si="1"/>
        <v>0</v>
      </c>
    </row>
    <row r="14" spans="1:9" ht="76.5" x14ac:dyDescent="0.2">
      <c r="A14" s="22">
        <v>13</v>
      </c>
      <c r="B14" s="23" t="s">
        <v>143</v>
      </c>
      <c r="C14" s="23" t="s">
        <v>144</v>
      </c>
      <c r="D14" s="23">
        <v>10</v>
      </c>
      <c r="E14" s="23" t="s">
        <v>43</v>
      </c>
      <c r="F14" s="24"/>
      <c r="G14" s="24"/>
      <c r="H14" s="25">
        <f t="shared" si="0"/>
        <v>0</v>
      </c>
      <c r="I14" s="25">
        <f t="shared" si="1"/>
        <v>0</v>
      </c>
    </row>
    <row r="15" spans="1:9" ht="76.5" x14ac:dyDescent="0.2">
      <c r="A15" s="22">
        <v>14</v>
      </c>
      <c r="B15" s="23" t="s">
        <v>145</v>
      </c>
      <c r="C15" s="23" t="s">
        <v>146</v>
      </c>
      <c r="D15" s="23">
        <v>10</v>
      </c>
      <c r="E15" s="23" t="s">
        <v>43</v>
      </c>
      <c r="F15" s="24"/>
      <c r="G15" s="24"/>
      <c r="H15" s="25">
        <f t="shared" si="0"/>
        <v>0</v>
      </c>
      <c r="I15" s="25">
        <f t="shared" si="1"/>
        <v>0</v>
      </c>
    </row>
    <row r="16" spans="1:9" ht="76.5" x14ac:dyDescent="0.2">
      <c r="A16" s="22">
        <v>15</v>
      </c>
      <c r="B16" s="23" t="s">
        <v>147</v>
      </c>
      <c r="C16" s="23" t="s">
        <v>148</v>
      </c>
      <c r="D16" s="23">
        <v>10</v>
      </c>
      <c r="E16" s="23" t="s">
        <v>43</v>
      </c>
      <c r="F16" s="24"/>
      <c r="G16" s="24"/>
      <c r="H16" s="25">
        <f t="shared" si="0"/>
        <v>0</v>
      </c>
      <c r="I16" s="25">
        <f t="shared" si="1"/>
        <v>0</v>
      </c>
    </row>
    <row r="17" spans="1:9" ht="89.25" x14ac:dyDescent="0.2">
      <c r="A17" s="22">
        <v>16</v>
      </c>
      <c r="B17" s="23" t="s">
        <v>149</v>
      </c>
      <c r="C17" s="23" t="s">
        <v>150</v>
      </c>
      <c r="D17" s="23">
        <v>1</v>
      </c>
      <c r="E17" s="23" t="s">
        <v>26</v>
      </c>
      <c r="F17" s="24"/>
      <c r="G17" s="24"/>
      <c r="H17" s="25">
        <f t="shared" si="0"/>
        <v>0</v>
      </c>
      <c r="I17" s="25">
        <f t="shared" si="1"/>
        <v>0</v>
      </c>
    </row>
    <row r="18" spans="1:9" ht="89.25" x14ac:dyDescent="0.2">
      <c r="A18" s="22">
        <v>17</v>
      </c>
      <c r="B18" s="23" t="s">
        <v>151</v>
      </c>
      <c r="C18" s="23" t="s">
        <v>152</v>
      </c>
      <c r="D18" s="23">
        <v>2</v>
      </c>
      <c r="E18" s="23" t="s">
        <v>26</v>
      </c>
      <c r="F18" s="24"/>
      <c r="G18" s="24"/>
      <c r="H18" s="25">
        <f t="shared" si="0"/>
        <v>0</v>
      </c>
      <c r="I18" s="25">
        <f t="shared" si="1"/>
        <v>0</v>
      </c>
    </row>
    <row r="19" spans="1:9" ht="51" x14ac:dyDescent="0.2">
      <c r="A19" s="22">
        <v>18</v>
      </c>
      <c r="B19" s="23" t="s">
        <v>153</v>
      </c>
      <c r="C19" s="23" t="s">
        <v>154</v>
      </c>
      <c r="D19" s="23">
        <v>3</v>
      </c>
      <c r="E19" s="23" t="s">
        <v>26</v>
      </c>
      <c r="F19" s="24"/>
      <c r="G19" s="24"/>
      <c r="H19" s="25">
        <f t="shared" si="0"/>
        <v>0</v>
      </c>
      <c r="I19" s="25">
        <f t="shared" si="1"/>
        <v>0</v>
      </c>
    </row>
    <row r="20" spans="1:9" ht="89.25" x14ac:dyDescent="0.2">
      <c r="A20" s="22">
        <v>19</v>
      </c>
      <c r="B20" s="23" t="s">
        <v>155</v>
      </c>
      <c r="C20" s="23" t="s">
        <v>156</v>
      </c>
      <c r="D20" s="23">
        <v>2</v>
      </c>
      <c r="E20" s="23" t="s">
        <v>26</v>
      </c>
      <c r="F20" s="24"/>
      <c r="G20" s="24"/>
      <c r="H20" s="25">
        <f t="shared" si="0"/>
        <v>0</v>
      </c>
      <c r="I20" s="25">
        <f t="shared" si="1"/>
        <v>0</v>
      </c>
    </row>
    <row r="21" spans="1:9" ht="89.25" x14ac:dyDescent="0.2">
      <c r="A21" s="22">
        <v>20</v>
      </c>
      <c r="B21" s="23" t="s">
        <v>157</v>
      </c>
      <c r="C21" s="23" t="s">
        <v>158</v>
      </c>
      <c r="D21" s="23">
        <v>12</v>
      </c>
      <c r="E21" s="23" t="s">
        <v>26</v>
      </c>
      <c r="F21" s="24"/>
      <c r="G21" s="24"/>
      <c r="H21" s="25">
        <f t="shared" si="0"/>
        <v>0</v>
      </c>
      <c r="I21" s="25">
        <f t="shared" si="1"/>
        <v>0</v>
      </c>
    </row>
    <row r="22" spans="1:9" ht="89.25" x14ac:dyDescent="0.2">
      <c r="A22" s="22">
        <v>21</v>
      </c>
      <c r="B22" s="23" t="s">
        <v>159</v>
      </c>
      <c r="C22" s="23" t="s">
        <v>160</v>
      </c>
      <c r="D22" s="23">
        <v>9</v>
      </c>
      <c r="E22" s="23" t="s">
        <v>26</v>
      </c>
      <c r="F22" s="24"/>
      <c r="G22" s="24"/>
      <c r="H22" s="25">
        <f t="shared" si="0"/>
        <v>0</v>
      </c>
      <c r="I22" s="25">
        <f t="shared" si="1"/>
        <v>0</v>
      </c>
    </row>
    <row r="23" spans="1:9" ht="102" x14ac:dyDescent="0.2">
      <c r="A23" s="22">
        <v>22</v>
      </c>
      <c r="B23" s="23" t="s">
        <v>161</v>
      </c>
      <c r="C23" s="23" t="s">
        <v>162</v>
      </c>
      <c r="D23" s="23">
        <v>4</v>
      </c>
      <c r="E23" s="23" t="s">
        <v>26</v>
      </c>
      <c r="F23" s="24"/>
      <c r="G23" s="24"/>
      <c r="H23" s="25">
        <f t="shared" si="0"/>
        <v>0</v>
      </c>
      <c r="I23" s="25">
        <f t="shared" si="1"/>
        <v>0</v>
      </c>
    </row>
    <row r="24" spans="1:9" ht="89.25" x14ac:dyDescent="0.2">
      <c r="A24" s="22">
        <v>23</v>
      </c>
      <c r="B24" s="23" t="s">
        <v>157</v>
      </c>
      <c r="C24" s="23" t="s">
        <v>163</v>
      </c>
      <c r="D24" s="23">
        <v>4</v>
      </c>
      <c r="E24" s="23" t="s">
        <v>26</v>
      </c>
      <c r="F24" s="24"/>
      <c r="G24" s="24"/>
      <c r="H24" s="25">
        <f t="shared" si="0"/>
        <v>0</v>
      </c>
      <c r="I24" s="25">
        <f t="shared" si="1"/>
        <v>0</v>
      </c>
    </row>
    <row r="25" spans="1:9" ht="102" x14ac:dyDescent="0.2">
      <c r="A25" s="22">
        <v>24</v>
      </c>
      <c r="B25" s="23" t="s">
        <v>161</v>
      </c>
      <c r="C25" s="23" t="s">
        <v>164</v>
      </c>
      <c r="D25" s="23">
        <v>2</v>
      </c>
      <c r="E25" s="23" t="s">
        <v>26</v>
      </c>
      <c r="F25" s="24"/>
      <c r="G25" s="24"/>
      <c r="H25" s="25">
        <f t="shared" si="0"/>
        <v>0</v>
      </c>
      <c r="I25" s="25">
        <f t="shared" si="1"/>
        <v>0</v>
      </c>
    </row>
    <row r="26" spans="1:9" ht="89.25" x14ac:dyDescent="0.2">
      <c r="A26" s="22">
        <v>25</v>
      </c>
      <c r="B26" s="23" t="s">
        <v>157</v>
      </c>
      <c r="C26" s="23" t="s">
        <v>165</v>
      </c>
      <c r="D26" s="23">
        <v>3</v>
      </c>
      <c r="E26" s="23" t="s">
        <v>26</v>
      </c>
      <c r="F26" s="24"/>
      <c r="G26" s="24"/>
      <c r="H26" s="25">
        <f t="shared" si="0"/>
        <v>0</v>
      </c>
      <c r="I26" s="25">
        <f t="shared" si="1"/>
        <v>0</v>
      </c>
    </row>
    <row r="27" spans="1:9" s="29" customFormat="1" ht="28.5" x14ac:dyDescent="0.2">
      <c r="A27" s="30"/>
      <c r="B27" s="31"/>
      <c r="C27" s="32" t="s">
        <v>123</v>
      </c>
      <c r="D27" s="32"/>
      <c r="E27" s="32"/>
      <c r="F27" s="33"/>
      <c r="G27" s="33"/>
      <c r="H27" s="34">
        <f>ROUND(SUM(H2:H26),0)</f>
        <v>0</v>
      </c>
      <c r="I27" s="34">
        <f>ROUND(SUM(I2:I26),0)</f>
        <v>0</v>
      </c>
    </row>
  </sheetData>
  <printOptions horizontalCentered="1" gridLines="1"/>
  <pageMargins left="0.31496062992125984" right="0.31496062992125984" top="0.59055118110236227" bottom="0.35433070866141736" header="0.11811023622047245" footer="0.11811023622047245"/>
  <pageSetup paperSize="9" scale="84" fitToHeight="0" pageOrder="overThenDown" orientation="portrait" useFirstPageNumber="1" horizontalDpi="300" verticalDpi="300" r:id="rId1"/>
  <headerFooter alignWithMargins="0">
    <oddHeader>&amp;LTZÉG Mérnök Iroda Kft&amp;RÉpületgépészet
&amp;A</oddHeader>
    <oddFooter>&amp;L2026.08.24.&amp;C&amp;N./&amp;P&amp;RKöltségvetés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6</vt:i4>
      </vt:variant>
    </vt:vector>
  </HeadingPairs>
  <TitlesOfParts>
    <vt:vector size="10" baseType="lpstr">
      <vt:lpstr>Főösszesítő</vt:lpstr>
      <vt:lpstr>Munkanem összesítő</vt:lpstr>
      <vt:lpstr>FŰTÉS</vt:lpstr>
      <vt:lpstr>GÁZ</vt:lpstr>
      <vt:lpstr>FŰTÉS!Nyomtatási_cím</vt:lpstr>
      <vt:lpstr>GÁZ!Nyomtatási_cím</vt:lpstr>
      <vt:lpstr>Főösszesítő!Nyomtatási_terület</vt:lpstr>
      <vt:lpstr>FŰTÉS!Nyomtatási_terület</vt:lpstr>
      <vt:lpstr>GÁZ!Nyomtatási_terület</vt:lpstr>
      <vt:lpstr>'Munkanem összesítő'!Nyomtatási_terület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Bari Zsolt</cp:lastModifiedBy>
  <cp:lastPrinted>2026-08-22T18:11:35Z</cp:lastPrinted>
  <dcterms:created xsi:type="dcterms:W3CDTF">2018-04-05T20:31:41Z</dcterms:created>
  <dcterms:modified xsi:type="dcterms:W3CDTF">2026-09-14T12:29:30Z</dcterms:modified>
</cp:coreProperties>
</file>